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08" yWindow="732" windowWidth="17124" windowHeight="8232" tabRatio="663"/>
  </bookViews>
  <sheets>
    <sheet name="Overview" sheetId="1" r:id="rId1"/>
    <sheet name="Map 1 Regions" sheetId="25" r:id="rId2"/>
    <sheet name="Map 2 Provinces" sheetId="26" r:id="rId3"/>
    <sheet name="Figure 1" sheetId="2" r:id="rId4"/>
    <sheet name="Figure 2" sheetId="3" r:id="rId5"/>
    <sheet name="Figure 3" sheetId="4" r:id="rId6"/>
    <sheet name="Figures 4a+4b" sheetId="5" r:id="rId7"/>
    <sheet name="Figure 5" sheetId="9" r:id="rId8"/>
    <sheet name="Figure 6a+6b" sheetId="7" r:id="rId9"/>
    <sheet name="Figure 7" sheetId="10" r:id="rId10"/>
    <sheet name="Figure 8a+8b" sheetId="11" r:id="rId11"/>
    <sheet name="Figure 9" sheetId="13" r:id="rId12"/>
    <sheet name="Figure 10" sheetId="19" r:id="rId13"/>
    <sheet name="Figure 11" sheetId="15" r:id="rId14"/>
    <sheet name="Figure 12" sheetId="16" r:id="rId15"/>
    <sheet name="Figure 13" sheetId="17" r:id="rId16"/>
    <sheet name="Figure 14" sheetId="18" r:id="rId17"/>
    <sheet name="Table 1" sheetId="6" r:id="rId18"/>
    <sheet name="Table 2" sheetId="8" r:id="rId19"/>
    <sheet name="Table 3" sheetId="14" r:id="rId20"/>
    <sheet name="Table 4" sheetId="24" r:id="rId21"/>
  </sheets>
  <calcPr calcId="145621" iterate="1" iterateCount="1000" calcOnSave="0"/>
</workbook>
</file>

<file path=xl/calcChain.xml><?xml version="1.0" encoding="utf-8"?>
<calcChain xmlns="http://schemas.openxmlformats.org/spreadsheetml/2006/main">
  <c r="S19" i="11" l="1"/>
  <c r="S18" i="11"/>
  <c r="BL41" i="7"/>
  <c r="BK41" i="7"/>
  <c r="BL40" i="7"/>
  <c r="BK40" i="7"/>
  <c r="BL39" i="7"/>
  <c r="BK39" i="7"/>
  <c r="BK31" i="7"/>
  <c r="BL31" i="7"/>
  <c r="BK32" i="7"/>
  <c r="BL32" i="7"/>
  <c r="BL30" i="7"/>
  <c r="BK30"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BL43" i="7" s="1"/>
  <c r="AO43" i="7"/>
  <c r="AP43" i="7"/>
  <c r="AQ43" i="7"/>
  <c r="AR43" i="7"/>
  <c r="AS43" i="7"/>
  <c r="AT43" i="7"/>
  <c r="AU43" i="7"/>
  <c r="AV43" i="7"/>
  <c r="AW43" i="7"/>
  <c r="AX43" i="7"/>
  <c r="AY43" i="7"/>
  <c r="AZ43" i="7"/>
  <c r="BA43" i="7"/>
  <c r="BB43" i="7"/>
  <c r="BC43" i="7"/>
  <c r="BD43" i="7"/>
  <c r="BE43" i="7"/>
  <c r="BF43" i="7"/>
  <c r="BG43" i="7"/>
  <c r="BH43" i="7"/>
  <c r="BI43" i="7"/>
  <c r="B4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BL34" i="7" s="1"/>
  <c r="AO34" i="7"/>
  <c r="AP34" i="7"/>
  <c r="AQ34" i="7"/>
  <c r="AR34" i="7"/>
  <c r="AS34" i="7"/>
  <c r="AT34" i="7"/>
  <c r="AU34" i="7"/>
  <c r="AV34" i="7"/>
  <c r="AW34" i="7"/>
  <c r="AX34" i="7"/>
  <c r="AY34" i="7"/>
  <c r="AZ34" i="7"/>
  <c r="BA34" i="7"/>
  <c r="BB34" i="7"/>
  <c r="BC34" i="7"/>
  <c r="BD34" i="7"/>
  <c r="BE34" i="7"/>
  <c r="BF34" i="7"/>
  <c r="BG34" i="7"/>
  <c r="BH34" i="7"/>
  <c r="BI34" i="7"/>
  <c r="B34" i="7"/>
  <c r="S20" i="11" l="1"/>
  <c r="BK34" i="7"/>
  <c r="BK43" i="7"/>
  <c r="C81" i="24"/>
  <c r="D81" i="24"/>
  <c r="E81" i="24"/>
  <c r="F81" i="24"/>
  <c r="G81" i="24"/>
  <c r="H81" i="24"/>
  <c r="I81" i="24"/>
  <c r="J81" i="24"/>
  <c r="K81" i="24"/>
  <c r="D80" i="24"/>
  <c r="E80" i="24"/>
  <c r="F80" i="24"/>
  <c r="G80" i="24"/>
  <c r="H80" i="24"/>
  <c r="I80" i="24"/>
  <c r="J80" i="24"/>
  <c r="K80" i="24"/>
  <c r="C80" i="24"/>
  <c r="BL33" i="8"/>
  <c r="BK33" i="8"/>
  <c r="BL32" i="8"/>
  <c r="BK32" i="8"/>
  <c r="BL31" i="8"/>
  <c r="BK31" i="8"/>
  <c r="BL30" i="8"/>
  <c r="BK30" i="8"/>
  <c r="BL29" i="8"/>
  <c r="BK29" i="8"/>
  <c r="BL28" i="8"/>
  <c r="BK28" i="8"/>
  <c r="BK21" i="8"/>
  <c r="BK17" i="8"/>
  <c r="BL17" i="8"/>
  <c r="BK18" i="8"/>
  <c r="BL18" i="8"/>
  <c r="BK19" i="8"/>
  <c r="BL19" i="8"/>
  <c r="BK20" i="8"/>
  <c r="BL20" i="8"/>
  <c r="BL21" i="8"/>
  <c r="BK16" i="8"/>
  <c r="BL16" i="8"/>
  <c r="L5" i="24" l="1"/>
  <c r="M5" i="24"/>
  <c r="L6" i="24"/>
  <c r="M6" i="24"/>
  <c r="L3" i="24"/>
  <c r="M3" i="24"/>
  <c r="L4" i="24"/>
  <c r="M4" i="24"/>
  <c r="N17" i="24"/>
  <c r="M17" i="24"/>
  <c r="N16" i="24"/>
  <c r="M16" i="24"/>
  <c r="N49" i="24"/>
  <c r="N48" i="24"/>
  <c r="M49" i="24"/>
  <c r="M48" i="24"/>
  <c r="K49" i="24"/>
  <c r="J49" i="24"/>
  <c r="I49" i="24"/>
  <c r="H49" i="24"/>
  <c r="G49" i="24"/>
  <c r="F49" i="24"/>
  <c r="E49" i="24"/>
  <c r="D49" i="24"/>
  <c r="C49" i="24"/>
  <c r="K48" i="24"/>
  <c r="J48" i="24"/>
  <c r="I48" i="24"/>
  <c r="H48" i="24"/>
  <c r="G48" i="24"/>
  <c r="F48" i="24"/>
  <c r="E48" i="24"/>
  <c r="D48" i="24"/>
  <c r="C48" i="24"/>
  <c r="K17" i="24"/>
  <c r="J17" i="24"/>
  <c r="I17" i="24"/>
  <c r="H17" i="24"/>
  <c r="G17" i="24"/>
  <c r="F17" i="24"/>
  <c r="E17" i="24"/>
  <c r="D17" i="24"/>
  <c r="C17" i="24"/>
  <c r="K16" i="24"/>
  <c r="J16" i="24"/>
  <c r="I16" i="24"/>
  <c r="H16" i="24"/>
  <c r="G16" i="24"/>
  <c r="F16" i="24"/>
  <c r="E16" i="24"/>
  <c r="D16" i="24"/>
  <c r="C16" i="24"/>
  <c r="U19" i="11" l="1"/>
  <c r="U18" i="11"/>
  <c r="T19" i="11"/>
  <c r="T18" i="11"/>
  <c r="X19" i="11"/>
  <c r="X18" i="11"/>
  <c r="W19" i="11"/>
  <c r="W18" i="11"/>
  <c r="V19" i="11"/>
  <c r="V18" i="11"/>
  <c r="W20" i="11" l="1"/>
  <c r="T20" i="11"/>
  <c r="V20" i="11"/>
  <c r="X20" i="11"/>
  <c r="U20" i="11"/>
  <c r="AG19" i="11"/>
  <c r="AG18" i="11"/>
  <c r="AF19" i="11"/>
  <c r="AF18" i="11"/>
  <c r="AE19" i="11"/>
  <c r="AE18" i="11"/>
  <c r="AD19" i="11"/>
  <c r="AD18" i="11"/>
  <c r="AC19" i="11"/>
  <c r="AC18" i="11"/>
  <c r="AB19" i="11"/>
  <c r="AB18" i="11"/>
  <c r="AA19" i="11"/>
  <c r="AA18" i="11"/>
  <c r="Z19" i="11"/>
  <c r="Z18" i="11"/>
  <c r="Y19" i="11"/>
  <c r="Y18" i="11"/>
  <c r="Z20" i="11" l="1"/>
  <c r="AB20" i="11"/>
  <c r="Y20" i="11"/>
  <c r="AA20" i="11"/>
  <c r="AC20" i="11"/>
  <c r="AE20" i="11"/>
  <c r="AG20" i="11"/>
  <c r="AD20" i="11"/>
  <c r="AF20" i="11"/>
  <c r="K14" i="17"/>
  <c r="K15" i="17"/>
  <c r="K16" i="17"/>
  <c r="K13" i="17"/>
  <c r="J14" i="17"/>
  <c r="J15" i="17"/>
  <c r="J16" i="17"/>
  <c r="J13" i="17"/>
</calcChain>
</file>

<file path=xl/comments1.xml><?xml version="1.0" encoding="utf-8"?>
<comments xmlns="http://schemas.openxmlformats.org/spreadsheetml/2006/main">
  <authors>
    <author>Peter Kreuzer</author>
  </authors>
  <commentList>
    <comment ref="CS12" authorId="0">
      <text>
        <r>
          <rPr>
            <b/>
            <sz val="9"/>
            <color indexed="81"/>
            <rFont val="Tahoma"/>
            <family val="2"/>
          </rPr>
          <t>Peter Kreuzer:</t>
        </r>
        <r>
          <rPr>
            <sz val="9"/>
            <color indexed="81"/>
            <rFont val="Tahoma"/>
            <family val="2"/>
          </rPr>
          <t xml:space="preserve">
https://www.psa.gov.ph/content/employment-rate-january-2020-estimated-947-percent</t>
        </r>
      </text>
    </comment>
  </commentList>
</comments>
</file>

<file path=xl/sharedStrings.xml><?xml version="1.0" encoding="utf-8"?>
<sst xmlns="http://schemas.openxmlformats.org/spreadsheetml/2006/main" count="1268" uniqueCount="488">
  <si>
    <t>Peter Kreuzer</t>
  </si>
  <si>
    <t>Satisfaction with the way democracy works in the Philippines</t>
  </si>
  <si>
    <t xml:space="preserve">Source: </t>
  </si>
  <si>
    <t>Social Weather Stations</t>
  </si>
  <si>
    <t>date</t>
  </si>
  <si>
    <t xml:space="preserve">title: </t>
  </si>
  <si>
    <t>Third Quarter 2018 Social Weather Survey: 84% are satisfied with the way democracy works; 59% always prefer democracy to any other kind of government</t>
  </si>
  <si>
    <t>URL:</t>
  </si>
  <si>
    <t>https://www.sws.org.ph/swsmain/artcldisppage/?artcsyscode=ART-20181004232016</t>
  </si>
  <si>
    <t>Mar 10</t>
  </si>
  <si>
    <t>Mar 11</t>
  </si>
  <si>
    <t>Mar 12</t>
  </si>
  <si>
    <t>Mar 13</t>
  </si>
  <si>
    <t>Dec 15</t>
  </si>
  <si>
    <t>Mar 18</t>
  </si>
  <si>
    <t>satisfied</t>
  </si>
  <si>
    <t xml:space="preserve">Question: </t>
  </si>
  <si>
    <t>On the whole, are you … (very satisfied, fairly satisfied, not very satisfied, not at all satisfied) with the way democracy works in the Philippines?</t>
  </si>
  <si>
    <t>very + fairly satisfied</t>
  </si>
  <si>
    <t>Arroyo</t>
  </si>
  <si>
    <t>Aquino</t>
  </si>
  <si>
    <t>Duterte</t>
  </si>
  <si>
    <t>Degree of justifiability of various forms of corrupt behavior in international comparison</t>
  </si>
  <si>
    <t>World Values Survey</t>
  </si>
  <si>
    <t>6th Wave (2010-2014)</t>
  </si>
  <si>
    <t xml:space="preserve">Questions: </t>
  </si>
  <si>
    <t>V198-V200</t>
  </si>
  <si>
    <t>http://www.worldvaluessurvey.org/WVSOnline.jsp</t>
  </si>
  <si>
    <t>Pleace tell me for each of the following actions, whether you think it can always be justified, never be justified, or something in between</t>
  </si>
  <si>
    <t>Algeria</t>
  </si>
  <si>
    <t>Argentina</t>
  </si>
  <si>
    <t>Brazil</t>
  </si>
  <si>
    <t>Chile</t>
  </si>
  <si>
    <t>Colombia</t>
  </si>
  <si>
    <t>Egypt</t>
  </si>
  <si>
    <t>Ghana</t>
  </si>
  <si>
    <t>Haiti</t>
  </si>
  <si>
    <t>India</t>
  </si>
  <si>
    <t>Malaysia</t>
  </si>
  <si>
    <t>Mexico</t>
  </si>
  <si>
    <t>Morocco</t>
  </si>
  <si>
    <t>Nigeria</t>
  </si>
  <si>
    <t>Pakistan</t>
  </si>
  <si>
    <t>Peru</t>
  </si>
  <si>
    <t>Philippines</t>
  </si>
  <si>
    <t>Russia</t>
  </si>
  <si>
    <t>South Africa</t>
  </si>
  <si>
    <t>Thailand</t>
  </si>
  <si>
    <t>Turkey</t>
  </si>
  <si>
    <t xml:space="preserve">ALG </t>
  </si>
  <si>
    <t>ARG</t>
  </si>
  <si>
    <t>BRA</t>
  </si>
  <si>
    <t>CHI</t>
  </si>
  <si>
    <t>COL</t>
  </si>
  <si>
    <t>EGY</t>
  </si>
  <si>
    <t>GHA</t>
  </si>
  <si>
    <t>HAI</t>
  </si>
  <si>
    <t>IND</t>
  </si>
  <si>
    <t>MAL</t>
  </si>
  <si>
    <t>MEX</t>
  </si>
  <si>
    <t>MOR</t>
  </si>
  <si>
    <t>NIR</t>
  </si>
  <si>
    <t>PAK</t>
  </si>
  <si>
    <t>PER</t>
  </si>
  <si>
    <t>PHI</t>
  </si>
  <si>
    <t>RUS</t>
  </si>
  <si>
    <t>SAF</t>
  </si>
  <si>
    <t>THA</t>
  </si>
  <si>
    <t>TUR</t>
  </si>
  <si>
    <t>avoid fare on public transport</t>
  </si>
  <si>
    <t>cheat on taxes</t>
  </si>
  <si>
    <t>claim government benefit without entitlement</t>
  </si>
  <si>
    <t>accept a bribe</t>
  </si>
  <si>
    <t>steal property</t>
  </si>
  <si>
    <t xml:space="preserve">Scale: </t>
  </si>
  <si>
    <t>10 point-Lickert (1=never justifiable; 10= always justifiable)</t>
  </si>
  <si>
    <t>Respondents in % who answered "always justifiable"</t>
  </si>
  <si>
    <t>5 questions average per country</t>
  </si>
  <si>
    <t>total top 5 average</t>
  </si>
  <si>
    <t>NCR</t>
  </si>
  <si>
    <t>Rest-Luzon</t>
  </si>
  <si>
    <t>Visayas</t>
  </si>
  <si>
    <t>Mindanao</t>
  </si>
  <si>
    <t>total</t>
  </si>
  <si>
    <t>Suspects killed by the PNP in armed encounters 2006-2015</t>
  </si>
  <si>
    <t>own dataset on police use of deadly force 2006-2015</t>
  </si>
  <si>
    <t>Susepcts killed by the police in armed encounters by macro region 7/2016-12/2019</t>
  </si>
  <si>
    <t>Source:</t>
  </si>
  <si>
    <t>MAP, CHARTS: The Death Toll of the War on Drugs</t>
  </si>
  <si>
    <t>ABS-CBN Investigative and Research Group</t>
  </si>
  <si>
    <t>https://news.abs-cbn.com/specials/map-charts-the-death-toll-of-the-war-on-drugs</t>
  </si>
  <si>
    <t>7-12/16</t>
  </si>
  <si>
    <t>1-6/17</t>
  </si>
  <si>
    <t>7-12/17</t>
  </si>
  <si>
    <t>1-6/18</t>
  </si>
  <si>
    <t>7-12/18</t>
  </si>
  <si>
    <t>1-6/19</t>
  </si>
  <si>
    <t>7-12/19</t>
  </si>
  <si>
    <t>total 3.5 years</t>
  </si>
  <si>
    <t>Suspects killed by the police in armed encounters by macro region 7/2016-12/2019</t>
  </si>
  <si>
    <t>Macro-regional share in suspects killed by the police in armed encounters 7/2016-12/2019</t>
  </si>
  <si>
    <t>Suspects killed by police</t>
  </si>
  <si>
    <t>Activists killed</t>
  </si>
  <si>
    <t>Journalists killed</t>
  </si>
  <si>
    <t>Comparing police killings of suspects with the killings of activists by macro-region 7/2016-6/2019 (share of total)</t>
  </si>
  <si>
    <t>Table 1: Comparing police killing of suspects with the killings of activists by macro-region 7/2016-6/2019 (% share of total)</t>
  </si>
  <si>
    <t>Sources:</t>
  </si>
  <si>
    <t>activists killed</t>
  </si>
  <si>
    <t>suspects killed by the police: ABS-CBN (see above figure 4)</t>
  </si>
  <si>
    <t>Karapatan, various quarterly and annual reports, https://www.karapatan.org/</t>
  </si>
  <si>
    <t xml:space="preserve">journalists killed: </t>
  </si>
  <si>
    <t>Center for Media Freedom and Responsibility, https://cmfr-phil.org/mediakillings/; and Committee to Protect Journalists, https://cpj.org/data/</t>
  </si>
  <si>
    <t>Authoritarian Disposition in Comparison</t>
  </si>
  <si>
    <t>Wave 6 (2010-2014)</t>
  </si>
  <si>
    <t>Various questions that focus on authoritarian disposition of respondents.</t>
  </si>
  <si>
    <t>Having a strong leader</t>
  </si>
  <si>
    <t>having the army rule</t>
  </si>
  <si>
    <t>very good (4)</t>
  </si>
  <si>
    <t>greater respect for authority</t>
  </si>
  <si>
    <t>good thing (3)</t>
  </si>
  <si>
    <t>having a democratic political system</t>
  </si>
  <si>
    <t>self positioning on political scale</t>
  </si>
  <si>
    <t>Questions focusing on authoritarin dispotion of respondents</t>
  </si>
  <si>
    <t xml:space="preserve">Questions   </t>
  </si>
  <si>
    <t>Indonesia</t>
  </si>
  <si>
    <t>Singapore</t>
  </si>
  <si>
    <t>Cambodia</t>
  </si>
  <si>
    <t>Satisfied with the way democracy works</t>
  </si>
  <si>
    <t>democracy can solve problems</t>
  </si>
  <si>
    <t>democracy is suitable for country</t>
  </si>
  <si>
    <t>democracy best form of government</t>
  </si>
  <si>
    <t>democracy is always preferable</t>
  </si>
  <si>
    <t>democracy more important than economic development</t>
  </si>
  <si>
    <t>authoritarianism is sometimes preferable</t>
  </si>
  <si>
    <t>get rid of parliament and elections and have stronger leader decide</t>
  </si>
  <si>
    <t>only one party should be allowed (elections/hold office)</t>
  </si>
  <si>
    <t>army should govern the country</t>
  </si>
  <si>
    <t>experts should rule (no elections, no parliament)</t>
  </si>
  <si>
    <t>Support for Democracy in regional comparison</t>
  </si>
  <si>
    <t>Authors:</t>
  </si>
  <si>
    <t>Re-assessing the Popular Foundation of Asian Democracies: Findings from Four Waves of the Asian Barometer Survey</t>
  </si>
  <si>
    <t xml:space="preserve">Chu, Yun-han/Yu-tzung Chang/Min-hua Huang/Mark Weatherall. </t>
  </si>
  <si>
    <t>http://asianbarometer.org/publications//b15620cf8549caa8a6cc4da5d481c42f.pdf</t>
  </si>
  <si>
    <t>pp.:</t>
  </si>
  <si>
    <t>Figure 5: Support for democracy in regional comparison</t>
  </si>
  <si>
    <t>wave 4: 2014-2015</t>
  </si>
  <si>
    <t xml:space="preserve">Justification of the Use of Violence </t>
  </si>
  <si>
    <t>Justifiable for a husband to beat his wife (V208), for parents to beat their children (V209) or use violence against other people (V210)</t>
  </si>
  <si>
    <t>1 (never justifiable) to 10 (always justifiable)</t>
  </si>
  <si>
    <t>hsuband beat wife</t>
  </si>
  <si>
    <t>parents beat children</t>
  </si>
  <si>
    <t>violence against other people</t>
  </si>
  <si>
    <t>overall average</t>
  </si>
  <si>
    <t>It can always be justified to ...</t>
  </si>
  <si>
    <t>It can be justified … values 6 to 10 (always)</t>
  </si>
  <si>
    <t xml:space="preserve">Gini Index </t>
  </si>
  <si>
    <t>Income share lowest 40%</t>
  </si>
  <si>
    <t>income share highest 10%</t>
  </si>
  <si>
    <t>poverty headcount $1.9 per day</t>
  </si>
  <si>
    <t>intentional homicide rate per 100,000 pop</t>
  </si>
  <si>
    <t>2000s</t>
  </si>
  <si>
    <t>2010s</t>
  </si>
  <si>
    <t>Comparison of selected indicators for inequality, poverty and crime for the Philppines and selected Asian countries</t>
  </si>
  <si>
    <t>World Bank</t>
  </si>
  <si>
    <t>Title</t>
  </si>
  <si>
    <t>Title:</t>
  </si>
  <si>
    <t>World Bank Open Data</t>
  </si>
  <si>
    <t>URL</t>
  </si>
  <si>
    <t>https://data.worldbank.org/</t>
  </si>
  <si>
    <t>Poverty in the Philippines (2003-2018)</t>
  </si>
  <si>
    <t>populaton</t>
  </si>
  <si>
    <t>families</t>
  </si>
  <si>
    <t>Philippine Statistics Authority</t>
  </si>
  <si>
    <t>date:</t>
  </si>
  <si>
    <t>PSA Press Briefing Full Year 2018 Official Poverty Statistics</t>
  </si>
  <si>
    <t>6 December 2019</t>
  </si>
  <si>
    <t>https://psa.gov.ph/sites/default/files/2018%20Full%20Year%20Poverty%20Statistics%20_FINAL.pdf</t>
  </si>
  <si>
    <t>Annual Per Capita Poverty Threshold, Poverty Incidence and Magnitude of Poor Population: 1991-2012</t>
  </si>
  <si>
    <t>9 December 2013</t>
  </si>
  <si>
    <t>https://psa.gov.ph/sites/default/files/tab2._0.xls</t>
  </si>
  <si>
    <t>https://psa.gov.ph/sites/default/files/tab1.xls</t>
  </si>
  <si>
    <t>Annual Per Capita Poverty Threshold, Poverty Incidence and Magnitude of Poor Families 1991-2012</t>
  </si>
  <si>
    <t>see also: https://psa.gov.ph/poverty-press-releases/pr/2012%20Full%20Year%20Poverty%20Statistics</t>
  </si>
  <si>
    <t>7/05-6/06</t>
  </si>
  <si>
    <t>7/06-6/07</t>
  </si>
  <si>
    <t>7/07-6/08</t>
  </si>
  <si>
    <t>7/08-6/09</t>
  </si>
  <si>
    <t>7/09-6/10</t>
  </si>
  <si>
    <t>7/10-6/11</t>
  </si>
  <si>
    <t>7/11-6/12</t>
  </si>
  <si>
    <t>7/12-6/13</t>
  </si>
  <si>
    <t>7/13-6/14</t>
  </si>
  <si>
    <t>7/14-6/15</t>
  </si>
  <si>
    <t>7/15-6/16</t>
  </si>
  <si>
    <t>7/16-6/17</t>
  </si>
  <si>
    <t>7/17-6/18</t>
  </si>
  <si>
    <t>7/18-6/19</t>
  </si>
  <si>
    <t xml:space="preserve">URL: </t>
  </si>
  <si>
    <t>Inequality in the Philippines: the Gini coefficient 1961-2018</t>
  </si>
  <si>
    <t>Gini coefficient</t>
  </si>
  <si>
    <t>various</t>
  </si>
  <si>
    <t>Familiy Income and Expenditure Survey</t>
  </si>
  <si>
    <t xml:space="preserve">date: </t>
  </si>
  <si>
    <t>title: Income Inequality in the Philippines</t>
  </si>
  <si>
    <t xml:space="preserve">Journal: </t>
  </si>
  <si>
    <t>The Developing Economies 35/1 March, p. 68-95</t>
  </si>
  <si>
    <t>https://www.ide.go.jp/library/English/Publish/Periodicals/De/pdf/97_01_04.pdf</t>
  </si>
  <si>
    <t xml:space="preserve">Inequality in the Philippines. </t>
  </si>
  <si>
    <t>for years</t>
  </si>
  <si>
    <t>1985-2018</t>
  </si>
  <si>
    <t>for years 1961-1971</t>
  </si>
  <si>
    <t>Crime in the Philippines 2010-2019</t>
  </si>
  <si>
    <t>Table 3: Crime in the Philippines 2010-2019</t>
  </si>
  <si>
    <t>7/10- 6/11</t>
  </si>
  <si>
    <t>7/18- 6/19</t>
  </si>
  <si>
    <t>murder</t>
  </si>
  <si>
    <t>homicide</t>
  </si>
  <si>
    <t>physical injury</t>
  </si>
  <si>
    <t>rape</t>
  </si>
  <si>
    <t>robbery</t>
  </si>
  <si>
    <t>theft</t>
  </si>
  <si>
    <t>Philippine Institute for Development Studies</t>
  </si>
  <si>
    <t>Economic and Social Database; Crime Incidents, Philippines</t>
  </si>
  <si>
    <t>http://econdb.pids.gov.ph/</t>
  </si>
  <si>
    <t>see also: http://econdb.pids.gov.ph/tablelists/table/1076</t>
  </si>
  <si>
    <t>https://psa.gov.ph/content/family-income-and-expenditure-survey-fies-0</t>
  </si>
  <si>
    <t xml:space="preserve">Crime victimization experiences in the Philippines 2010-2019 </t>
  </si>
  <si>
    <t>7/17-1/18</t>
  </si>
  <si>
    <t>Sept19</t>
  </si>
  <si>
    <t>any crime</t>
  </si>
  <si>
    <t>pickpocketing</t>
  </si>
  <si>
    <t>physical violence</t>
  </si>
  <si>
    <t>30 October, 2019</t>
  </si>
  <si>
    <t>title: Third Quarter 2019 Social Weather Survey: Families victimized by common crimes subside to 5.6%</t>
  </si>
  <si>
    <t>https://www.sws.org.ph/swsmain/artcldisppage/?artcsyscode=ART-20191030164733</t>
  </si>
  <si>
    <t xml:space="preserve">Satisfaction with the administration in its campaign against illegal drugs </t>
  </si>
  <si>
    <t>Dec 16</t>
  </si>
  <si>
    <t>Mar 17</t>
  </si>
  <si>
    <t>Dec 17</t>
  </si>
  <si>
    <t>Dec 18</t>
  </si>
  <si>
    <t>Mar 19</t>
  </si>
  <si>
    <t>undecided</t>
  </si>
  <si>
    <t>dissatisfied</t>
  </si>
  <si>
    <t>Satisfaction with the administration in its campaign against illegal drugs</t>
  </si>
  <si>
    <t>22 December 2019</t>
  </si>
  <si>
    <t xml:space="preserve">Title: </t>
  </si>
  <si>
    <t>Third Quarter Social Weather Survey: 29% of Pinoys do not believe police claims of "nanlaban", 26% believe, and 45% are undecided</t>
  </si>
  <si>
    <t>https://www.sws.org.ph/swsmain/artcldisppage/?artcsyscode=ART-20191222143108</t>
  </si>
  <si>
    <t xml:space="preserve">Net satisfaction rate of National Administration in selected policy fields </t>
  </si>
  <si>
    <t>3Q19</t>
  </si>
  <si>
    <t>Helping the poor</t>
  </si>
  <si>
    <t>ensuring that no family will ever be hungry</t>
  </si>
  <si>
    <t>eradicating graft and corruption</t>
  </si>
  <si>
    <t>fighting crimes</t>
  </si>
  <si>
    <t>title:</t>
  </si>
  <si>
    <t>Various quarterly reports on the net satisfaction with the National Administration</t>
  </si>
  <si>
    <t>https://www.sws.org.ph/</t>
  </si>
  <si>
    <t>Aquino 3year average</t>
  </si>
  <si>
    <t>Duterte 3 year average</t>
  </si>
  <si>
    <t xml:space="preserve">Net-satisfaction: is calculated by the Social Weather Stations by subtracting the non-satisfied from the satisfied. </t>
  </si>
  <si>
    <t>Trust in Institutions 2012-2019</t>
  </si>
  <si>
    <t>Government</t>
  </si>
  <si>
    <t>Media</t>
  </si>
  <si>
    <t>NGOs</t>
  </si>
  <si>
    <t>strong</t>
  </si>
  <si>
    <t>somewhat</t>
  </si>
  <si>
    <t>Figure 14: Trust in Institutions 2012-2019</t>
  </si>
  <si>
    <t>EON Group</t>
  </si>
  <si>
    <t>dates:</t>
  </si>
  <si>
    <t>2015, 2017, 2019</t>
  </si>
  <si>
    <t>Titles</t>
  </si>
  <si>
    <t>The Philippine Trust Index 2015</t>
  </si>
  <si>
    <t>The Philippine Paradox: Growing Trust in a Time of Growing Uncertainty</t>
  </si>
  <si>
    <t>Who’s capitalizing on society’s new currency?</t>
  </si>
  <si>
    <t>URLs:</t>
  </si>
  <si>
    <t>https://web.archive.org/web/20170730164105/http://www.eon.com.ph/report2015/2015%20PTI%20Executive%20Summary.pdf</t>
  </si>
  <si>
    <t>https://t1p.de/1jys</t>
  </si>
  <si>
    <t>https://www.eon.com.ph/wp-content/uploads/2019/09/2019-EON-PTI-Executive-Summary-Booklet.pdf</t>
  </si>
  <si>
    <t>Figure 1</t>
  </si>
  <si>
    <t>Figure 2</t>
  </si>
  <si>
    <t>Figure 3</t>
  </si>
  <si>
    <t>Figure 5</t>
  </si>
  <si>
    <t>Figure 6</t>
  </si>
  <si>
    <t>Figure 7</t>
  </si>
  <si>
    <t>Figure 9</t>
  </si>
  <si>
    <t>Figure 10</t>
  </si>
  <si>
    <t>Figure 11</t>
  </si>
  <si>
    <t>Figure 12</t>
  </si>
  <si>
    <t>Figure 13</t>
  </si>
  <si>
    <t>Figure 14</t>
  </si>
  <si>
    <t>Figures:</t>
  </si>
  <si>
    <t>Tables</t>
  </si>
  <si>
    <t>Table 1</t>
  </si>
  <si>
    <t>Table 2</t>
  </si>
  <si>
    <t>Table 3</t>
  </si>
  <si>
    <t>Figure 4a+4b</t>
  </si>
  <si>
    <t>Online Appendix</t>
  </si>
  <si>
    <t>Overview:</t>
  </si>
  <si>
    <t>no data</t>
  </si>
  <si>
    <t>National Quickstat</t>
  </si>
  <si>
    <t>monthly</t>
  </si>
  <si>
    <t>https://psa.gov.ph/statistics/quickstat/national-quickstat/all/%2A</t>
  </si>
  <si>
    <t>Unemployment and Underemployment in the Philippines (in %)</t>
  </si>
  <si>
    <t>unemployed</t>
  </si>
  <si>
    <t>underemployed</t>
  </si>
  <si>
    <t>Oct 18</t>
  </si>
  <si>
    <t>Oct 17</t>
  </si>
  <si>
    <t>Oct 16</t>
  </si>
  <si>
    <t>Oct 15</t>
  </si>
  <si>
    <t>Oct 14</t>
  </si>
  <si>
    <t>Oct 13</t>
  </si>
  <si>
    <t>Oct 12</t>
  </si>
  <si>
    <t>Oct 08</t>
  </si>
  <si>
    <t>Oct 10</t>
  </si>
  <si>
    <t>Oct 11</t>
  </si>
  <si>
    <t>Oct 09</t>
  </si>
  <si>
    <t>Oct 07</t>
  </si>
  <si>
    <t>Oct 06</t>
  </si>
  <si>
    <t>Oct 05</t>
  </si>
  <si>
    <t>combined</t>
  </si>
  <si>
    <t>Homicide in the Philippines 2010-2019</t>
  </si>
  <si>
    <t>for additional data on other types of crime see: Table 3</t>
  </si>
  <si>
    <t>Q3</t>
  </si>
  <si>
    <t>Q4</t>
  </si>
  <si>
    <t>Q1</t>
  </si>
  <si>
    <t>Q2</t>
  </si>
  <si>
    <t xml:space="preserve">Exports of Goods and Services </t>
  </si>
  <si>
    <t>Export Goods (current prices)</t>
  </si>
  <si>
    <t>Export Services (current prices)</t>
  </si>
  <si>
    <t>3 year growth rate</t>
  </si>
  <si>
    <t>Aquino 12/13 to 15/16</t>
  </si>
  <si>
    <t>Aquino 15/16 to Duterte 18/19</t>
  </si>
  <si>
    <t>Goods (current prices)</t>
  </si>
  <si>
    <t>Goods (constant prices)</t>
  </si>
  <si>
    <t>Services (current prices)</t>
  </si>
  <si>
    <t>Services (constant prices)</t>
  </si>
  <si>
    <t>no specific date, regularly updated</t>
  </si>
  <si>
    <t>Macroecnomic Accounts, National Accounts, Data Series</t>
  </si>
  <si>
    <t>https://psa.gov.ph/sites/default/files/4EOG_93SNA_annual_0.xlsx</t>
  </si>
  <si>
    <t>https://psa.gov.ph/sites/default/files/4EOG_93SNA_qtrly.xlsx</t>
  </si>
  <si>
    <t>https://psa.gov.ph/sites/default/files/5EOS_93SNA_annual_0.xlsx</t>
  </si>
  <si>
    <t>https://psa.gov.ph/sites/default/files/5EOS_93SNA_qtrly.xlsx</t>
  </si>
  <si>
    <t>Table 4: Three years export growth rates in comparison - Aquino's last and Duterte's first</t>
  </si>
  <si>
    <t>all on: https://psa.gov.ph/nap-press-release/data-series</t>
  </si>
  <si>
    <t>Azerbaijan</t>
  </si>
  <si>
    <t>Australia</t>
  </si>
  <si>
    <t>Armenia</t>
  </si>
  <si>
    <t>Belarus</t>
  </si>
  <si>
    <t>Taiwan</t>
  </si>
  <si>
    <t>Cyprus</t>
  </si>
  <si>
    <t>Ecuador</t>
  </si>
  <si>
    <t>Estonia</t>
  </si>
  <si>
    <t>Georgia</t>
  </si>
  <si>
    <t>Palestine</t>
  </si>
  <si>
    <t>Germany</t>
  </si>
  <si>
    <t>Hong Kong</t>
  </si>
  <si>
    <t>Iraq</t>
  </si>
  <si>
    <t>Japan</t>
  </si>
  <si>
    <t>Kazakhstan</t>
  </si>
  <si>
    <t>South Korea</t>
  </si>
  <si>
    <t>Kyrgyzstan</t>
  </si>
  <si>
    <t>Lebanon</t>
  </si>
  <si>
    <t>Libya</t>
  </si>
  <si>
    <t>Netherlands</t>
  </si>
  <si>
    <t>New Zealand</t>
  </si>
  <si>
    <t>Poland</t>
  </si>
  <si>
    <t>Romania</t>
  </si>
  <si>
    <t>Rwanda</t>
  </si>
  <si>
    <t>Slovenia</t>
  </si>
  <si>
    <t>Zimbabwe</t>
  </si>
  <si>
    <t>Spain</t>
  </si>
  <si>
    <t>Sweden</t>
  </si>
  <si>
    <t>Trinidad and Tobago</t>
  </si>
  <si>
    <t>Tunisia</t>
  </si>
  <si>
    <t>Ukraine</t>
  </si>
  <si>
    <t>United States</t>
  </si>
  <si>
    <t>Uruguay</t>
  </si>
  <si>
    <t>Uzbekistan</t>
  </si>
  <si>
    <t>Yemen</t>
  </si>
  <si>
    <t>essential characteristic of democracy: people obey their rulers</t>
  </si>
  <si>
    <t>maximum (10)</t>
  </si>
  <si>
    <t>higher levels</t>
  </si>
  <si>
    <t>right (6-10 of 10)</t>
  </si>
  <si>
    <t>right (10 of 10)</t>
  </si>
  <si>
    <t>China</t>
  </si>
  <si>
    <t>Jordan</t>
  </si>
  <si>
    <t>Kuwait</t>
  </si>
  <si>
    <t>upper half (6-10 of 10)</t>
  </si>
  <si>
    <t>very+fairly good (of 4)</t>
  </si>
  <si>
    <t>good thing (of 3)</t>
  </si>
  <si>
    <t>Quatar excluded from total sample, as 5 of six questions not asked</t>
  </si>
  <si>
    <t>total average (except Phil)</t>
  </si>
  <si>
    <t>Philippines rank of total</t>
  </si>
  <si>
    <t xml:space="preserve">various scales depending on question </t>
  </si>
  <si>
    <t>top level (of X levels)</t>
  </si>
  <si>
    <t>12-24</t>
  </si>
  <si>
    <t>Figure 8b</t>
  </si>
  <si>
    <t>Figure 8a</t>
  </si>
  <si>
    <t xml:space="preserve">Under- and Unemployment in the Philippines </t>
  </si>
  <si>
    <t>Export Goods and Services (current prices)</t>
  </si>
  <si>
    <t>Exports of Services in million pesos</t>
  </si>
  <si>
    <t>Export of Service prices in million pesos</t>
  </si>
  <si>
    <t>Export of Goods prices in million pesos</t>
  </si>
  <si>
    <t>Exports of Goods in million pesos</t>
  </si>
  <si>
    <t>Export Goods (constant 2000 prices)</t>
  </si>
  <si>
    <t>Export Services (constant 2000 prices)</t>
  </si>
  <si>
    <t>Export Goods and Services (constant 2000 prices)</t>
  </si>
  <si>
    <t>Qatar</t>
  </si>
  <si>
    <t>Respondents in % who answered "always justifiable" (10 of 10-item Lickert scale; complete sample)</t>
  </si>
  <si>
    <t>Respondents in % who chose the upper-half of the options (Lickert 6 to "always justifiable")</t>
  </si>
  <si>
    <t>always justifiable</t>
  </si>
  <si>
    <t>6-10 Justifiable</t>
  </si>
  <si>
    <t>Combined for complete sample</t>
  </si>
  <si>
    <t>Respondents in % who chose the upper-half of the options (Lickert 6 to "always justifiable"; complete sample)</t>
  </si>
  <si>
    <t>average exluding Phil</t>
  </si>
  <si>
    <t>husband beat wife</t>
  </si>
  <si>
    <t>Oct 00</t>
  </si>
  <si>
    <t>Oct 99</t>
  </si>
  <si>
    <t>Estrada</t>
  </si>
  <si>
    <t>Oct 01</t>
  </si>
  <si>
    <t>Oct 04</t>
  </si>
  <si>
    <t>Oct 02</t>
  </si>
  <si>
    <t>Oct 03</t>
  </si>
  <si>
    <t>7/04-6/05</t>
  </si>
  <si>
    <t>Unemployment and underemployment in the Philippines</t>
  </si>
  <si>
    <t>Table 4</t>
  </si>
  <si>
    <t xml:space="preserve">A patron-strongman who delivers: </t>
  </si>
  <si>
    <t>explaining overwhelming public support for President Duterte in the Philippines</t>
  </si>
  <si>
    <t>Click on first word of title to get there</t>
  </si>
  <si>
    <t>June 04</t>
  </si>
  <si>
    <t>Dec 04</t>
  </si>
  <si>
    <t>Dec 05</t>
  </si>
  <si>
    <t>Arroyo average</t>
  </si>
  <si>
    <t>Aquino average</t>
  </si>
  <si>
    <t>Duterte average</t>
  </si>
  <si>
    <r>
      <rPr>
        <b/>
        <sz val="11"/>
        <color theme="1"/>
        <rFont val="Calibri"/>
        <family val="2"/>
        <scheme val="minor"/>
      </rPr>
      <t>Social Weather Stations</t>
    </r>
    <r>
      <rPr>
        <sz val="11"/>
        <color theme="1"/>
        <rFont val="Calibri"/>
        <family val="2"/>
        <scheme val="minor"/>
      </rPr>
      <t xml:space="preserve"> was founded in 1985 as a private non-stock, non profit institution. Since then it developed into the foremost public survey institution of the Philippines. It is member in the International Social Survey Programme (ISSP), the World Values Survey (WVS) and the Comparative Study of Electoral Systems (CSES).  Its quarterly surveys target a sample of approximately 1,500 adults nationwide, of which 300 come from Metro Manila, the Visayas and Mindanao each and 600 fom the Rest of Luzon.  Sampling error margins are at 3% for national percentages and between 4 and 6% for macro-regional percentages. Area estimates are weighted by the respective Philippine Statistics Authority (PSA) data. All steps of the surveys, from questionaire design over fieldwork to data processing and analysis are done in-house. 
For additional information see Social Weather Stations homepage and the information on "survey background" regularly included in the online presentation of respective survey results.   
</t>
    </r>
  </si>
  <si>
    <t xml:space="preserve">20 Country Sample: </t>
  </si>
  <si>
    <t>Complete number of cases</t>
  </si>
  <si>
    <t xml:space="preserve">Sample size Philippines: </t>
  </si>
  <si>
    <t>Democracy as an intrinsic good</t>
  </si>
  <si>
    <t>Democracy as problem-solving device</t>
  </si>
  <si>
    <t>Giving alternatives a chance</t>
  </si>
  <si>
    <t xml:space="preserve">Author: </t>
  </si>
  <si>
    <t xml:space="preserve">Estudilo Jonna P. </t>
  </si>
  <si>
    <t xml:space="preserve">additional information: </t>
  </si>
  <si>
    <t xml:space="preserve">samples: </t>
  </si>
  <si>
    <t>between 1200 and 1600 respondents</t>
  </si>
  <si>
    <t>2017/2019: subsample of 600 "informed public"</t>
  </si>
  <si>
    <t>sampling error</t>
  </si>
  <si>
    <t>overall: +/- 2.8 at 95%; subsample: +/- 4 at confidence intervall (2019)</t>
  </si>
  <si>
    <t>Susepcts killed by the police in armed encounters 7/2016-12/2019</t>
  </si>
  <si>
    <t>Maps:</t>
  </si>
  <si>
    <t>Map 1</t>
  </si>
  <si>
    <t>Map 2</t>
  </si>
  <si>
    <t>The Philippines: administrative map with Regions</t>
  </si>
  <si>
    <t>d-maps.com</t>
  </si>
  <si>
    <t>Landkarte Philippinen: Grenzen, Regionen, Namen</t>
  </si>
  <si>
    <t>https://d-maps.com/carte.php?num_car=5598&amp;lang=de</t>
  </si>
  <si>
    <t xml:space="preserve">Regions </t>
  </si>
  <si>
    <t>Name</t>
  </si>
  <si>
    <t>Macro Regions</t>
  </si>
  <si>
    <t>National Capital Region</t>
  </si>
  <si>
    <t>Luzon</t>
  </si>
  <si>
    <t xml:space="preserve">Ilocos </t>
  </si>
  <si>
    <t>CAR</t>
  </si>
  <si>
    <t>Cordillera Administrative Region</t>
  </si>
  <si>
    <t>Cagayan Valley</t>
  </si>
  <si>
    <t>Central Luzon</t>
  </si>
  <si>
    <t>4a</t>
  </si>
  <si>
    <t>Calabarzon</t>
  </si>
  <si>
    <t>4b</t>
  </si>
  <si>
    <t>Mimaropa</t>
  </si>
  <si>
    <t>Bicol</t>
  </si>
  <si>
    <t>Western Visayas</t>
  </si>
  <si>
    <t>Central Visayas</t>
  </si>
  <si>
    <t>Eastern Visayas</t>
  </si>
  <si>
    <t>Zamboanga Peninsula</t>
  </si>
  <si>
    <t>Northern Mindanao</t>
  </si>
  <si>
    <t>Davao</t>
  </si>
  <si>
    <t>Soccsksargen</t>
  </si>
  <si>
    <t>Caraga</t>
  </si>
  <si>
    <t>ARMM</t>
  </si>
  <si>
    <t>Autonomous Region in Muslim Mindanao</t>
  </si>
  <si>
    <t>The Philippines: administrative map with Provinces</t>
  </si>
  <si>
    <t>Landkarte Philippinen: Grenzen, Provinzen Namen</t>
  </si>
  <si>
    <t>https://d-maps.com/carte.php?num_car=5602&amp;lang=de</t>
  </si>
  <si>
    <t>Regions of the Philippines</t>
  </si>
  <si>
    <t>Provinces of the Philippines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</si>
</sst>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 #,##0.00_-;\-* #,##0.00_-;_-* &quot;-&quot;??_-;_-@_-"/>
  </numFmts>
  <fonts count="3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name val="Arial"/>
      <family val="2"/>
    </font>
    <font>
      <b/>
      <sz val="10"/>
      <color indexed="8"/>
      <name val="Arial"/>
      <family val="2"/>
    </font>
    <font>
      <sz val="10"/>
      <color indexed="8"/>
      <name val="Arial"/>
      <family val="2"/>
    </font>
    <font>
      <sz val="10"/>
      <color theme="1"/>
      <name val="Calibri"/>
      <family val="2"/>
      <scheme val="minor"/>
    </font>
    <font>
      <sz val="12"/>
      <color theme="1"/>
      <name val="Calibri"/>
      <family val="2"/>
      <scheme val="minor"/>
    </font>
    <font>
      <u/>
      <sz val="7.7"/>
      <color theme="10"/>
      <name val="Calibri"/>
      <family val="2"/>
    </font>
    <font>
      <u/>
      <sz val="9.9"/>
      <color theme="10"/>
      <name val="Calibri"/>
      <family val="2"/>
    </font>
    <font>
      <sz val="11"/>
      <color indexed="8"/>
      <name val="Calibri"/>
      <family val="2"/>
    </font>
    <font>
      <sz val="11"/>
      <color indexed="9"/>
      <name val="Calibri"/>
      <family val="2"/>
    </font>
    <font>
      <sz val="12"/>
      <name val="Times New Roman"/>
      <family val="1"/>
    </font>
    <font>
      <u/>
      <sz val="11"/>
      <color theme="10"/>
      <name val="Calibri"/>
      <family val="2"/>
    </font>
    <font>
      <sz val="10"/>
      <color rgb="FF000000"/>
      <name val="Times New Roman"/>
      <family val="1"/>
    </font>
    <font>
      <sz val="11"/>
      <color rgb="FF000000"/>
      <name val="Calibri"/>
      <family val="2"/>
      <charset val="204"/>
    </font>
    <font>
      <sz val="12"/>
      <color theme="1"/>
      <name val="Calibri"/>
      <family val="2"/>
      <charset val="128"/>
      <scheme val="minor"/>
    </font>
    <font>
      <sz val="12"/>
      <color theme="1"/>
      <name val="Calibri"/>
      <family val="2"/>
      <charset val="134"/>
      <scheme val="minor"/>
    </font>
    <font>
      <u/>
      <sz val="8.8000000000000007"/>
      <color theme="10"/>
      <name val="Calibri"/>
      <family val="2"/>
    </font>
    <font>
      <u/>
      <sz val="10"/>
      <color indexed="12"/>
      <name val="Arial"/>
      <family val="2"/>
    </font>
    <font>
      <sz val="10"/>
      <name val="Courier"/>
      <family val="3"/>
    </font>
    <font>
      <sz val="9"/>
      <color theme="1"/>
      <name val="Calibri"/>
      <family val="2"/>
      <scheme val="minor"/>
    </font>
    <font>
      <sz val="9"/>
      <color indexed="81"/>
      <name val="Tahoma"/>
      <family val="2"/>
    </font>
    <font>
      <b/>
      <sz val="9"/>
      <color indexed="81"/>
      <name val="Tahoma"/>
      <family val="2"/>
    </font>
    <font>
      <sz val="12"/>
      <name val="Arial"/>
      <family val="2"/>
    </font>
    <font>
      <b/>
      <sz val="10"/>
      <color theme="1"/>
      <name val="Calibri"/>
      <family val="2"/>
      <scheme val="minor"/>
    </font>
    <font>
      <b/>
      <sz val="10"/>
      <name val="Calibri"/>
      <family val="2"/>
      <scheme val="minor"/>
    </font>
    <font>
      <sz val="11"/>
      <name val="Calibri"/>
      <family val="2"/>
      <scheme val="minor"/>
    </font>
    <font>
      <b/>
      <sz val="9"/>
      <color theme="1"/>
      <name val="Calibri"/>
      <family val="2"/>
      <scheme val="minor"/>
    </font>
    <font>
      <b/>
      <sz val="10"/>
      <name val="Arial"/>
      <family val="2"/>
    </font>
    <font>
      <b/>
      <i/>
      <sz val="11"/>
      <color theme="1"/>
      <name val="Calibri"/>
      <family val="2"/>
      <scheme val="minor"/>
    </font>
    <font>
      <sz val="8"/>
      <color rgb="FF000000"/>
      <name val="Verdana"/>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30">
    <xf numFmtId="0" fontId="0" fillId="0" borderId="0"/>
    <xf numFmtId="0" fontId="3" fillId="0" borderId="0" applyNumberFormat="0" applyFill="0" applyBorder="0" applyAlignment="0" applyProtection="0"/>
    <xf numFmtId="0" fontId="7" fillId="0" borderId="0"/>
    <xf numFmtId="0" fontId="7"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0" fontId="7" fillId="0" borderId="0"/>
    <xf numFmtId="0" fontId="13" fillId="0" borderId="0" applyNumberFormat="0" applyFill="0" applyBorder="0" applyAlignment="0" applyProtection="0">
      <alignment vertical="top"/>
      <protection locked="0"/>
    </xf>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7" fillId="0" borderId="0"/>
    <xf numFmtId="0" fontId="7" fillId="0" borderId="0"/>
    <xf numFmtId="0" fontId="3" fillId="0" borderId="0" applyNumberFormat="0" applyFill="0" applyBorder="0" applyAlignment="0" applyProtection="0"/>
    <xf numFmtId="0" fontId="7" fillId="0" borderId="0"/>
    <xf numFmtId="0" fontId="7" fillId="0" borderId="0"/>
    <xf numFmtId="0" fontId="7" fillId="0" borderId="0"/>
    <xf numFmtId="0" fontId="7" fillId="0" borderId="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 fillId="0" borderId="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7"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6" fontId="16"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7" fillId="0" borderId="0" applyNumberFormat="0" applyFill="0" applyBorder="0" applyAlignment="0" applyProtection="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pplyNumberFormat="0" applyFill="0" applyBorder="0" applyAlignment="0" applyProtection="0">
      <alignment vertical="top"/>
      <protection locked="0"/>
    </xf>
    <xf numFmtId="0" fontId="18" fillId="0" borderId="0"/>
    <xf numFmtId="0" fontId="19" fillId="0" borderId="0"/>
    <xf numFmtId="0" fontId="20" fillId="0" borderId="0"/>
    <xf numFmtId="0" fontId="21" fillId="0" borderId="0"/>
    <xf numFmtId="0" fontId="11" fillId="0" borderId="0"/>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0" borderId="0"/>
    <xf numFmtId="0" fontId="17"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xf numFmtId="0" fontId="7" fillId="0" borderId="0"/>
    <xf numFmtId="166" fontId="1"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7" fillId="0" borderId="0"/>
    <xf numFmtId="0" fontId="7"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24" fillId="0" borderId="0"/>
    <xf numFmtId="0" fontId="7" fillId="0" borderId="0"/>
    <xf numFmtId="0" fontId="19"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12" fillId="0" borderId="0" applyNumberFormat="0" applyFill="0" applyBorder="0" applyAlignment="0" applyProtection="0">
      <alignment vertical="top"/>
      <protection locked="0"/>
    </xf>
    <xf numFmtId="0" fontId="28" fillId="0" borderId="0"/>
  </cellStyleXfs>
  <cellXfs count="257">
    <xf numFmtId="0" fontId="0" fillId="0" borderId="0" xfId="0"/>
    <xf numFmtId="14" fontId="0" fillId="0" borderId="0" xfId="0" applyNumberFormat="1"/>
    <xf numFmtId="0" fontId="0" fillId="0" borderId="0" xfId="0"/>
    <xf numFmtId="0" fontId="4" fillId="0" borderId="0" xfId="0" applyFont="1"/>
    <xf numFmtId="0" fontId="3" fillId="0" borderId="0" xfId="1"/>
    <xf numFmtId="0" fontId="2" fillId="0" borderId="0" xfId="0" applyFont="1" applyAlignment="1">
      <alignment wrapText="1"/>
    </xf>
    <xf numFmtId="0" fontId="6" fillId="0" borderId="0" xfId="0" applyFont="1"/>
    <xf numFmtId="0" fontId="0" fillId="0" borderId="0" xfId="0"/>
    <xf numFmtId="0" fontId="0" fillId="0" borderId="1" xfId="0" applyBorder="1"/>
    <xf numFmtId="0" fontId="7" fillId="3" borderId="1" xfId="2" applyFill="1" applyBorder="1"/>
    <xf numFmtId="0" fontId="8" fillId="3" borderId="1" xfId="2" applyFont="1" applyFill="1" applyBorder="1" applyAlignment="1">
      <alignment wrapText="1"/>
    </xf>
    <xf numFmtId="0" fontId="0" fillId="3" borderId="0" xfId="0" applyFill="1"/>
    <xf numFmtId="0" fontId="0" fillId="3" borderId="1" xfId="0" applyFill="1" applyBorder="1"/>
    <xf numFmtId="0" fontId="9" fillId="3" borderId="1" xfId="2" applyFont="1" applyFill="1" applyBorder="1"/>
    <xf numFmtId="0" fontId="0" fillId="0" borderId="0" xfId="0" applyFont="1"/>
    <xf numFmtId="0" fontId="10" fillId="0" borderId="0" xfId="0" applyFont="1"/>
    <xf numFmtId="49" fontId="0" fillId="0" borderId="2" xfId="0" applyNumberFormat="1" applyBorder="1"/>
    <xf numFmtId="0" fontId="0" fillId="0" borderId="0" xfId="0"/>
    <xf numFmtId="0" fontId="0" fillId="0" borderId="1" xfId="0" applyBorder="1"/>
    <xf numFmtId="0" fontId="2" fillId="0" borderId="1" xfId="0" applyFont="1" applyFill="1" applyBorder="1" applyAlignment="1">
      <alignment vertical="top" wrapText="1"/>
    </xf>
    <xf numFmtId="0" fontId="0" fillId="3" borderId="1" xfId="0" applyFill="1" applyBorder="1"/>
    <xf numFmtId="0" fontId="4" fillId="0" borderId="0" xfId="0" applyFont="1"/>
    <xf numFmtId="0" fontId="0" fillId="4" borderId="1" xfId="0" applyFill="1" applyBorder="1"/>
    <xf numFmtId="0" fontId="0" fillId="0" borderId="0" xfId="0"/>
    <xf numFmtId="0" fontId="9" fillId="4" borderId="1" xfId="2" applyFont="1" applyFill="1" applyBorder="1"/>
    <xf numFmtId="0" fontId="0" fillId="4" borderId="0" xfId="0" applyFill="1"/>
    <xf numFmtId="0" fontId="2" fillId="0" borderId="1" xfId="0" applyFont="1" applyFill="1" applyBorder="1" applyAlignment="1">
      <alignment horizontal="center" vertical="center" wrapText="1"/>
    </xf>
    <xf numFmtId="0" fontId="7" fillId="4" borderId="1" xfId="2"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center" vertical="top" wrapText="1"/>
    </xf>
    <xf numFmtId="164" fontId="0" fillId="0" borderId="1" xfId="0" applyNumberFormat="1" applyBorder="1"/>
    <xf numFmtId="0" fontId="0" fillId="6" borderId="17" xfId="0" applyFill="1" applyBorder="1"/>
    <xf numFmtId="0" fontId="0" fillId="6" borderId="18" xfId="0" applyFill="1" applyBorder="1"/>
    <xf numFmtId="49" fontId="2" fillId="0" borderId="1" xfId="0" applyNumberFormat="1" applyFont="1" applyFill="1" applyBorder="1" applyAlignment="1">
      <alignment horizontal="left" vertical="top" wrapText="1"/>
    </xf>
    <xf numFmtId="0" fontId="0" fillId="0" borderId="0" xfId="0" applyAlignment="1">
      <alignment vertical="top"/>
    </xf>
    <xf numFmtId="49" fontId="2" fillId="0" borderId="1" xfId="0" applyNumberFormat="1" applyFont="1" applyFill="1" applyBorder="1"/>
    <xf numFmtId="0" fontId="25" fillId="0" borderId="1" xfId="0" applyFont="1" applyBorder="1" applyAlignment="1">
      <alignment horizontal="left" vertical="center"/>
    </xf>
    <xf numFmtId="0" fontId="4" fillId="0" borderId="0" xfId="0" applyFont="1"/>
    <xf numFmtId="0" fontId="2" fillId="0" borderId="0" xfId="0" applyFont="1" applyAlignment="1">
      <alignment horizontal="center" vertical="center" wrapText="1"/>
    </xf>
    <xf numFmtId="2" fontId="0" fillId="0" borderId="1" xfId="0" applyNumberFormat="1" applyBorder="1"/>
    <xf numFmtId="0" fontId="0" fillId="0" borderId="0" xfId="0" applyFill="1"/>
    <xf numFmtId="0" fontId="25" fillId="0" borderId="1" xfId="0" applyFont="1" applyFill="1" applyBorder="1" applyAlignment="1">
      <alignment horizontal="left" vertical="center"/>
    </xf>
    <xf numFmtId="0" fontId="7" fillId="3" borderId="1" xfId="2" applyFill="1" applyBorder="1"/>
    <xf numFmtId="0" fontId="0" fillId="3" borderId="1" xfId="0" applyFill="1" applyBorder="1"/>
    <xf numFmtId="0" fontId="6" fillId="3" borderId="0" xfId="0" applyFont="1" applyFill="1"/>
    <xf numFmtId="164" fontId="0" fillId="0" borderId="1" xfId="0" applyNumberFormat="1" applyBorder="1"/>
    <xf numFmtId="0" fontId="0" fillId="0" borderId="1" xfId="0" applyBorder="1"/>
    <xf numFmtId="164" fontId="0" fillId="0" borderId="2" xfId="0" applyNumberFormat="1" applyBorder="1"/>
    <xf numFmtId="0" fontId="0" fillId="0" borderId="2" xfId="0" applyBorder="1"/>
    <xf numFmtId="0" fontId="2" fillId="0" borderId="0" xfId="0" applyFont="1"/>
    <xf numFmtId="0" fontId="0" fillId="0" borderId="0" xfId="0"/>
    <xf numFmtId="0" fontId="0" fillId="0" borderId="1" xfId="0" applyBorder="1" applyAlignment="1">
      <alignment horizontal="right"/>
    </xf>
    <xf numFmtId="0" fontId="0" fillId="0" borderId="1" xfId="0" applyFill="1" applyBorder="1" applyAlignment="1">
      <alignment horizontal="right" vertical="center" wrapText="1"/>
    </xf>
    <xf numFmtId="0" fontId="0" fillId="0" borderId="1" xfId="0" applyBorder="1" applyAlignment="1">
      <alignment horizontal="right" vertical="center" wrapText="1"/>
    </xf>
    <xf numFmtId="0" fontId="0" fillId="3" borderId="1" xfId="0" applyFill="1" applyBorder="1" applyAlignment="1">
      <alignment horizontal="right"/>
    </xf>
    <xf numFmtId="0" fontId="2" fillId="0" borderId="12" xfId="0" applyFont="1" applyBorder="1"/>
    <xf numFmtId="0" fontId="2" fillId="0" borderId="13" xfId="0" applyFont="1" applyBorder="1"/>
    <xf numFmtId="3" fontId="0" fillId="0" borderId="12" xfId="0" applyNumberFormat="1" applyBorder="1"/>
    <xf numFmtId="3" fontId="0" fillId="0" borderId="13"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0" fontId="0" fillId="0" borderId="1" xfId="0" applyBorder="1"/>
    <xf numFmtId="0" fontId="4" fillId="0" borderId="0" xfId="0" applyFont="1"/>
    <xf numFmtId="0" fontId="0" fillId="0" borderId="2" xfId="0" applyBorder="1"/>
    <xf numFmtId="49" fontId="0" fillId="0" borderId="1" xfId="0" applyNumberFormat="1" applyBorder="1"/>
    <xf numFmtId="0" fontId="2" fillId="0" borderId="1" xfId="0" applyFont="1" applyBorder="1" applyAlignment="1">
      <alignment horizontal="center" vertical="top" wrapText="1"/>
    </xf>
    <xf numFmtId="0" fontId="0" fillId="0" borderId="1" xfId="0" applyBorder="1"/>
    <xf numFmtId="17" fontId="0" fillId="0" borderId="1" xfId="0" applyNumberFormat="1" applyBorder="1"/>
    <xf numFmtId="0" fontId="3" fillId="0" borderId="0" xfId="1"/>
    <xf numFmtId="0" fontId="0" fillId="0" borderId="1" xfId="0" applyBorder="1"/>
    <xf numFmtId="0" fontId="4" fillId="0" borderId="0" xfId="0" applyFont="1"/>
    <xf numFmtId="0" fontId="0" fillId="0" borderId="2" xfId="0" applyBorder="1"/>
    <xf numFmtId="0" fontId="5" fillId="0" borderId="0" xfId="0" applyFont="1"/>
    <xf numFmtId="0" fontId="3" fillId="0" borderId="0" xfId="1"/>
    <xf numFmtId="0" fontId="0" fillId="0" borderId="4" xfId="0" applyBorder="1"/>
    <xf numFmtId="0" fontId="0" fillId="0" borderId="0" xfId="0" applyBorder="1"/>
    <xf numFmtId="0" fontId="0" fillId="0" borderId="5" xfId="0" applyBorder="1"/>
    <xf numFmtId="0" fontId="0" fillId="0" borderId="0" xfId="0"/>
    <xf numFmtId="0" fontId="0" fillId="0" borderId="1" xfId="0" applyBorder="1"/>
    <xf numFmtId="0" fontId="6" fillId="0" borderId="0" xfId="0" applyFont="1" applyAlignment="1">
      <alignment horizontal="center"/>
    </xf>
    <xf numFmtId="0" fontId="6" fillId="0" borderId="7" xfId="0" applyFont="1" applyBorder="1"/>
    <xf numFmtId="0" fontId="0" fillId="0" borderId="17" xfId="0" applyBorder="1"/>
    <xf numFmtId="0" fontId="0" fillId="0" borderId="18" xfId="0" applyBorder="1"/>
    <xf numFmtId="0" fontId="0" fillId="0" borderId="6" xfId="0" applyBorder="1"/>
    <xf numFmtId="0" fontId="0" fillId="0" borderId="8" xfId="0" applyBorder="1"/>
    <xf numFmtId="0" fontId="0" fillId="0" borderId="11" xfId="0" applyBorder="1"/>
    <xf numFmtId="0" fontId="0" fillId="5" borderId="7" xfId="0" applyFill="1" applyBorder="1"/>
    <xf numFmtId="0" fontId="4" fillId="5" borderId="17" xfId="0" applyFont="1" applyFill="1" applyBorder="1"/>
    <xf numFmtId="0" fontId="0" fillId="5" borderId="17" xfId="0" applyFill="1" applyBorder="1"/>
    <xf numFmtId="0" fontId="0" fillId="5" borderId="18" xfId="0" applyFill="1" applyBorder="1"/>
    <xf numFmtId="0" fontId="0" fillId="5" borderId="6" xfId="0" applyFill="1" applyBorder="1"/>
    <xf numFmtId="0" fontId="4" fillId="5" borderId="0" xfId="0" applyFont="1" applyFill="1" applyBorder="1"/>
    <xf numFmtId="0" fontId="0" fillId="5" borderId="0" xfId="0" applyFill="1" applyBorder="1"/>
    <xf numFmtId="0" fontId="0" fillId="5" borderId="8" xfId="0" applyFill="1" applyBorder="1"/>
    <xf numFmtId="0" fontId="0" fillId="5" borderId="9" xfId="0" applyFill="1" applyBorder="1"/>
    <xf numFmtId="0" fontId="4" fillId="5" borderId="10" xfId="0" applyFont="1" applyFill="1" applyBorder="1"/>
    <xf numFmtId="0" fontId="0" fillId="5" borderId="10" xfId="0" applyFill="1" applyBorder="1"/>
    <xf numFmtId="0" fontId="0" fillId="5" borderId="11" xfId="0" applyFill="1" applyBorder="1"/>
    <xf numFmtId="0" fontId="6" fillId="6" borderId="8" xfId="0" applyFont="1" applyFill="1" applyBorder="1" applyAlignment="1">
      <alignment horizontal="center"/>
    </xf>
    <xf numFmtId="0" fontId="0" fillId="6" borderId="6"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2" fillId="0" borderId="19" xfId="0" applyFont="1" applyBorder="1"/>
    <xf numFmtId="0" fontId="2" fillId="0" borderId="20" xfId="0" applyFont="1" applyBorder="1"/>
    <xf numFmtId="0" fontId="2" fillId="0" borderId="21" xfId="0" applyFont="1" applyBorder="1"/>
    <xf numFmtId="0" fontId="0" fillId="3" borderId="2" xfId="0" applyFill="1" applyBorder="1"/>
    <xf numFmtId="0" fontId="0" fillId="0" borderId="0" xfId="0" applyAlignment="1">
      <alignment horizontal="center" vertical="top" wrapText="1"/>
    </xf>
    <xf numFmtId="0" fontId="0" fillId="0" borderId="22" xfId="0" applyBorder="1"/>
    <xf numFmtId="0" fontId="0" fillId="0" borderId="24" xfId="0" applyBorder="1"/>
    <xf numFmtId="0" fontId="0" fillId="0" borderId="26" xfId="0" applyBorder="1"/>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0" fillId="0" borderId="25" xfId="0" applyBorder="1"/>
    <xf numFmtId="0" fontId="2" fillId="0" borderId="28" xfId="0" applyFont="1" applyBorder="1" applyAlignment="1">
      <alignment horizontal="center" vertical="top" wrapText="1"/>
    </xf>
    <xf numFmtId="49" fontId="0" fillId="0" borderId="23" xfId="0" applyNumberFormat="1" applyBorder="1"/>
    <xf numFmtId="0" fontId="0" fillId="0" borderId="23" xfId="0" applyBorder="1"/>
    <xf numFmtId="0" fontId="0" fillId="0" borderId="0" xfId="0" applyAlignment="1">
      <alignment vertical="center" wrapText="1"/>
    </xf>
    <xf numFmtId="0" fontId="3" fillId="0" borderId="0" xfId="1"/>
    <xf numFmtId="0" fontId="6" fillId="6" borderId="7" xfId="0" applyFont="1" applyFill="1" applyBorder="1"/>
    <xf numFmtId="0" fontId="6" fillId="6" borderId="6" xfId="0" applyFont="1" applyFill="1" applyBorder="1" applyAlignment="1">
      <alignment horizontal="center"/>
    </xf>
    <xf numFmtId="0" fontId="6" fillId="6" borderId="0" xfId="0" applyFont="1" applyFill="1" applyBorder="1" applyAlignment="1">
      <alignment horizontal="center"/>
    </xf>
    <xf numFmtId="49" fontId="0"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0" xfId="0" applyFont="1"/>
    <xf numFmtId="0" fontId="8" fillId="4" borderId="1" xfId="2" applyFont="1" applyFill="1" applyBorder="1" applyAlignment="1">
      <alignment wrapText="1"/>
    </xf>
    <xf numFmtId="0" fontId="0" fillId="0" borderId="1" xfId="0" applyBorder="1"/>
    <xf numFmtId="0" fontId="2" fillId="0" borderId="1" xfId="0" applyFont="1" applyBorder="1"/>
    <xf numFmtId="0" fontId="2" fillId="0" borderId="1" xfId="0" applyFont="1" applyFill="1" applyBorder="1"/>
    <xf numFmtId="0" fontId="0" fillId="0" borderId="1" xfId="0" applyFill="1" applyBorder="1"/>
    <xf numFmtId="49" fontId="2" fillId="0" borderId="1" xfId="0" applyNumberFormat="1" applyFont="1" applyBorder="1"/>
    <xf numFmtId="0" fontId="0" fillId="4" borderId="0" xfId="0" applyFill="1" applyBorder="1"/>
    <xf numFmtId="0" fontId="0" fillId="3" borderId="0" xfId="0" applyFill="1" applyBorder="1"/>
    <xf numFmtId="0" fontId="0" fillId="2" borderId="1" xfId="0" applyFill="1" applyBorder="1"/>
    <xf numFmtId="0" fontId="0" fillId="0" borderId="0" xfId="0"/>
    <xf numFmtId="0" fontId="0" fillId="0" borderId="1" xfId="0" applyBorder="1"/>
    <xf numFmtId="0" fontId="2" fillId="0" borderId="0" xfId="0" applyFont="1" applyAlignment="1">
      <alignment vertical="top" wrapText="1"/>
    </xf>
    <xf numFmtId="0" fontId="2" fillId="0" borderId="0" xfId="0" applyFont="1"/>
    <xf numFmtId="0" fontId="4" fillId="0" borderId="0" xfId="0" applyFont="1"/>
    <xf numFmtId="0" fontId="6" fillId="0" borderId="0" xfId="0" applyFont="1"/>
    <xf numFmtId="0" fontId="2" fillId="0" borderId="1" xfId="0" applyFont="1" applyBorder="1"/>
    <xf numFmtId="0" fontId="0" fillId="0" borderId="0" xfId="0" applyAlignment="1">
      <alignment wrapText="1"/>
    </xf>
    <xf numFmtId="0" fontId="2" fillId="0" borderId="2" xfId="0" applyFont="1" applyBorder="1"/>
    <xf numFmtId="0" fontId="0" fillId="0" borderId="1" xfId="0" applyBorder="1" applyAlignment="1">
      <alignment wrapText="1"/>
    </xf>
    <xf numFmtId="0" fontId="2" fillId="0" borderId="1" xfId="0" applyFont="1" applyBorder="1" applyAlignment="1">
      <alignment horizontal="center" wrapText="1"/>
    </xf>
    <xf numFmtId="0" fontId="0" fillId="0" borderId="1" xfId="0" applyFont="1" applyFill="1" applyBorder="1"/>
    <xf numFmtId="49" fontId="2" fillId="0" borderId="1" xfId="0" applyNumberFormat="1" applyFont="1" applyBorder="1"/>
    <xf numFmtId="3" fontId="0" fillId="0" borderId="1" xfId="0" applyNumberFormat="1" applyBorder="1"/>
    <xf numFmtId="164" fontId="0" fillId="0" borderId="1" xfId="0" applyNumberFormat="1" applyFill="1" applyBorder="1"/>
    <xf numFmtId="0" fontId="0" fillId="7" borderId="1" xfId="0" applyFill="1" applyBorder="1"/>
    <xf numFmtId="0" fontId="2" fillId="0" borderId="1" xfId="0" applyFont="1" applyBorder="1" applyAlignment="1">
      <alignment horizontal="center"/>
    </xf>
    <xf numFmtId="17" fontId="2" fillId="0" borderId="1" xfId="0" applyNumberFormat="1" applyFont="1" applyBorder="1" applyAlignment="1">
      <alignment horizontal="center"/>
    </xf>
    <xf numFmtId="0" fontId="0" fillId="0" borderId="1" xfId="0" applyFont="1" applyBorder="1"/>
    <xf numFmtId="0" fontId="0" fillId="0" borderId="0" xfId="0" applyNumberFormat="1" applyFill="1" applyAlignment="1">
      <alignment vertical="center" wrapText="1"/>
    </xf>
    <xf numFmtId="0" fontId="2" fillId="0" borderId="0" xfId="0" applyFont="1" applyFill="1"/>
    <xf numFmtId="0" fontId="29" fillId="0" borderId="1" xfId="0" applyFont="1" applyFill="1" applyBorder="1"/>
    <xf numFmtId="0" fontId="30" fillId="0" borderId="1" xfId="729" applyFont="1" applyFill="1" applyBorder="1" applyAlignment="1" applyProtection="1">
      <alignment horizontal="center"/>
    </xf>
    <xf numFmtId="0" fontId="0" fillId="0" borderId="0" xfId="0" applyNumberFormat="1" applyFill="1" applyAlignment="1">
      <alignment horizontal="center" vertical="center" wrapText="1"/>
    </xf>
    <xf numFmtId="0" fontId="29" fillId="0" borderId="1" xfId="0" applyNumberFormat="1" applyFont="1" applyBorder="1" applyAlignment="1">
      <alignment horizontal="left" vertical="center" wrapText="1"/>
    </xf>
    <xf numFmtId="0" fontId="0" fillId="0" borderId="1" xfId="0" applyBorder="1" applyAlignment="1">
      <alignment vertical="center" wrapText="1"/>
    </xf>
    <xf numFmtId="1" fontId="0" fillId="0" borderId="1" xfId="0" applyNumberFormat="1" applyBorder="1" applyAlignment="1">
      <alignment vertical="center" wrapText="1"/>
    </xf>
    <xf numFmtId="1" fontId="31" fillId="0" borderId="1" xfId="10" applyNumberFormat="1" applyFont="1" applyBorder="1" applyAlignment="1" applyProtection="1">
      <alignment vertical="center" wrapText="1"/>
    </xf>
    <xf numFmtId="1" fontId="31" fillId="0" borderId="1" xfId="10" applyNumberFormat="1" applyFont="1" applyBorder="1" applyAlignment="1" applyProtection="1">
      <alignment vertical="center"/>
    </xf>
    <xf numFmtId="3" fontId="31" fillId="0" borderId="1" xfId="729" applyNumberFormat="1" applyFont="1" applyBorder="1" applyAlignment="1" applyProtection="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7" borderId="1" xfId="0" applyFont="1" applyFill="1" applyBorder="1" applyAlignment="1">
      <alignment horizontal="center" vertical="center" wrapText="1"/>
    </xf>
    <xf numFmtId="164" fontId="0" fillId="7" borderId="1" xfId="0" applyNumberFormat="1" applyFill="1" applyBorder="1"/>
    <xf numFmtId="0" fontId="8" fillId="0" borderId="1" xfId="587" applyFont="1" applyBorder="1" applyAlignment="1">
      <alignment wrapText="1"/>
    </xf>
    <xf numFmtId="0" fontId="9" fillId="0" borderId="1" xfId="587" applyFont="1" applyBorder="1"/>
    <xf numFmtId="0" fontId="9" fillId="0" borderId="1" xfId="587" applyFont="1" applyFill="1" applyBorder="1"/>
    <xf numFmtId="0" fontId="8" fillId="0" borderId="1" xfId="587" applyFont="1" applyFill="1" applyBorder="1" applyAlignment="1">
      <alignment wrapText="1"/>
    </xf>
    <xf numFmtId="0" fontId="0" fillId="0" borderId="1" xfId="0" applyFill="1" applyBorder="1" applyAlignment="1">
      <alignment vertical="center" wrapText="1"/>
    </xf>
    <xf numFmtId="0" fontId="25" fillId="0" borderId="1" xfId="0" applyFont="1" applyFill="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0" fillId="3" borderId="1" xfId="0" applyFill="1" applyBorder="1" applyAlignment="1">
      <alignment vertical="center" wrapText="1"/>
    </xf>
    <xf numFmtId="0" fontId="25" fillId="3" borderId="1" xfId="0" applyFont="1" applyFill="1" applyBorder="1" applyAlignment="1">
      <alignment horizontal="left" vertical="center" wrapText="1"/>
    </xf>
    <xf numFmtId="0" fontId="25" fillId="3" borderId="1" xfId="0" applyFont="1" applyFill="1" applyBorder="1" applyAlignment="1">
      <alignment horizontal="left" vertical="center"/>
    </xf>
    <xf numFmtId="0" fontId="7" fillId="3" borderId="1" xfId="587" applyFill="1" applyBorder="1"/>
    <xf numFmtId="0" fontId="0" fillId="0" borderId="0" xfId="0" applyFill="1" applyBorder="1"/>
    <xf numFmtId="0" fontId="8" fillId="3" borderId="1" xfId="587" applyFont="1" applyFill="1" applyBorder="1" applyAlignment="1">
      <alignment wrapText="1"/>
    </xf>
    <xf numFmtId="0" fontId="9" fillId="3" borderId="1" xfId="587" applyFont="1" applyFill="1" applyBorder="1"/>
    <xf numFmtId="0" fontId="32" fillId="3" borderId="0" xfId="0" applyFont="1" applyFill="1" applyBorder="1" applyAlignment="1">
      <alignment horizontal="left" vertical="center" wrapText="1"/>
    </xf>
    <xf numFmtId="0" fontId="9" fillId="8" borderId="1" xfId="587" applyFont="1" applyFill="1" applyBorder="1"/>
    <xf numFmtId="0" fontId="9" fillId="0" borderId="1" xfId="587"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7" fillId="8" borderId="1" xfId="587" applyFill="1" applyBorder="1"/>
    <xf numFmtId="0" fontId="0" fillId="8" borderId="1" xfId="0" applyFill="1" applyBorder="1"/>
    <xf numFmtId="49" fontId="0" fillId="0" borderId="0" xfId="0" applyNumberFormat="1" applyAlignment="1">
      <alignment horizontal="center"/>
    </xf>
    <xf numFmtId="0" fontId="0" fillId="0" borderId="0" xfId="0" applyAlignment="1">
      <alignment horizontal="center"/>
    </xf>
    <xf numFmtId="0" fontId="0" fillId="0" borderId="0" xfId="0"/>
    <xf numFmtId="0" fontId="0" fillId="0" borderId="0" xfId="0"/>
    <xf numFmtId="0" fontId="7" fillId="0" borderId="1" xfId="2" applyBorder="1"/>
    <xf numFmtId="0" fontId="0" fillId="0" borderId="1" xfId="0" applyBorder="1"/>
    <xf numFmtId="0" fontId="0" fillId="0" borderId="0" xfId="0"/>
    <xf numFmtId="0" fontId="0" fillId="0" borderId="1" xfId="0" applyBorder="1"/>
    <xf numFmtId="0" fontId="7" fillId="0" borderId="2" xfId="2" applyFill="1" applyBorder="1"/>
    <xf numFmtId="0" fontId="7" fillId="0" borderId="1" xfId="2" applyFill="1" applyBorder="1"/>
    <xf numFmtId="0" fontId="0" fillId="0" borderId="2" xfId="0" applyFill="1" applyBorder="1"/>
    <xf numFmtId="0" fontId="7" fillId="8" borderId="1" xfId="2" applyFill="1" applyBorder="1"/>
    <xf numFmtId="0" fontId="7" fillId="0" borderId="1" xfId="587" applyBorder="1"/>
    <xf numFmtId="0" fontId="8" fillId="0" borderId="1" xfId="587" applyFont="1" applyFill="1" applyBorder="1" applyAlignment="1">
      <alignment horizontal="center" wrapText="1"/>
    </xf>
    <xf numFmtId="0" fontId="7" fillId="3" borderId="10" xfId="2" applyFill="1" applyBorder="1"/>
    <xf numFmtId="0" fontId="0" fillId="3" borderId="10" xfId="0" applyFill="1" applyBorder="1"/>
    <xf numFmtId="0" fontId="0" fillId="0" borderId="0" xfId="0"/>
    <xf numFmtId="17"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wrapText="1"/>
    </xf>
    <xf numFmtId="0" fontId="0" fillId="0" borderId="5" xfId="0" applyBorder="1"/>
    <xf numFmtId="1" fontId="0" fillId="0" borderId="1" xfId="0" applyNumberFormat="1" applyBorder="1"/>
    <xf numFmtId="0" fontId="2" fillId="0" borderId="18" xfId="0" applyFont="1" applyBorder="1" applyAlignment="1">
      <alignment wrapText="1"/>
    </xf>
    <xf numFmtId="0" fontId="2" fillId="7" borderId="1" xfId="0" applyFont="1" applyFill="1" applyBorder="1"/>
    <xf numFmtId="0" fontId="33" fillId="0" borderId="0" xfId="2" applyFont="1" applyFill="1" applyAlignment="1">
      <alignment wrapText="1"/>
    </xf>
    <xf numFmtId="3" fontId="0" fillId="0" borderId="0" xfId="0" applyNumberFormat="1"/>
    <xf numFmtId="0" fontId="0" fillId="7" borderId="1" xfId="0" applyFill="1" applyBorder="1" applyAlignment="1">
      <alignment vertical="center" wrapText="1"/>
    </xf>
    <xf numFmtId="0" fontId="2" fillId="0" borderId="0" xfId="0" applyFont="1" applyAlignment="1">
      <alignment vertical="center" wrapText="1"/>
    </xf>
    <xf numFmtId="0" fontId="0" fillId="0" borderId="0" xfId="0" applyAlignment="1">
      <alignment horizontal="left"/>
    </xf>
    <xf numFmtId="2" fontId="0" fillId="0" borderId="1" xfId="0" applyNumberFormat="1" applyFont="1" applyBorder="1"/>
    <xf numFmtId="0" fontId="8" fillId="9" borderId="1" xfId="587" applyFont="1" applyFill="1" applyBorder="1" applyAlignment="1">
      <alignment wrapText="1"/>
    </xf>
    <xf numFmtId="0" fontId="9" fillId="9" borderId="1" xfId="587" applyFont="1" applyFill="1" applyBorder="1"/>
    <xf numFmtId="0" fontId="9" fillId="9" borderId="1" xfId="587" applyFont="1" applyFill="1" applyBorder="1" applyAlignment="1">
      <alignment vertical="center"/>
    </xf>
    <xf numFmtId="0" fontId="7" fillId="9" borderId="1" xfId="587" applyFill="1" applyBorder="1"/>
    <xf numFmtId="0" fontId="2" fillId="9" borderId="1" xfId="0" applyFont="1" applyFill="1" applyBorder="1"/>
    <xf numFmtId="0" fontId="0" fillId="9" borderId="1" xfId="0" applyFill="1" applyBorder="1"/>
    <xf numFmtId="0" fontId="0" fillId="9" borderId="1" xfId="0" applyFill="1" applyBorder="1" applyAlignment="1">
      <alignment vertical="center"/>
    </xf>
    <xf numFmtId="0" fontId="34" fillId="5" borderId="0" xfId="0" applyFont="1" applyFill="1" applyBorder="1"/>
    <xf numFmtId="0" fontId="2" fillId="0" borderId="1" xfId="0" applyFont="1" applyBorder="1" applyAlignment="1">
      <alignment vertical="top" wrapText="1"/>
    </xf>
    <xf numFmtId="0" fontId="0" fillId="0" borderId="1" xfId="0" applyBorder="1" applyAlignment="1">
      <alignment vertical="top" wrapText="1"/>
    </xf>
    <xf numFmtId="0" fontId="0" fillId="7" borderId="7" xfId="0" applyFill="1" applyBorder="1" applyAlignment="1">
      <alignment horizontal="justify" vertical="center" wrapText="1"/>
    </xf>
    <xf numFmtId="0" fontId="0" fillId="7" borderId="17" xfId="0" applyFill="1" applyBorder="1" applyAlignment="1">
      <alignment horizontal="justify" vertical="center" wrapText="1"/>
    </xf>
    <xf numFmtId="0" fontId="0" fillId="7" borderId="18" xfId="0" applyFill="1" applyBorder="1" applyAlignment="1">
      <alignment horizontal="justify" vertical="center" wrapText="1"/>
    </xf>
    <xf numFmtId="0" fontId="0" fillId="7" borderId="6" xfId="0" applyFill="1" applyBorder="1" applyAlignment="1">
      <alignment horizontal="justify" vertical="center" wrapText="1"/>
    </xf>
    <xf numFmtId="0" fontId="0" fillId="7" borderId="0" xfId="0" applyFill="1" applyBorder="1" applyAlignment="1">
      <alignment horizontal="justify" vertical="center" wrapText="1"/>
    </xf>
    <xf numFmtId="0" fontId="0" fillId="7" borderId="8" xfId="0" applyFill="1" applyBorder="1" applyAlignment="1">
      <alignment horizontal="justify" vertical="center" wrapText="1"/>
    </xf>
    <xf numFmtId="0" fontId="0" fillId="7" borderId="9" xfId="0" applyFill="1" applyBorder="1" applyAlignment="1">
      <alignment horizontal="justify" vertical="center" wrapText="1"/>
    </xf>
    <xf numFmtId="0" fontId="0" fillId="7" borderId="10" xfId="0" applyFill="1" applyBorder="1" applyAlignment="1">
      <alignment horizontal="justify" vertical="center" wrapText="1"/>
    </xf>
    <xf numFmtId="0" fontId="0" fillId="7" borderId="11" xfId="0" applyFill="1" applyBorder="1" applyAlignment="1">
      <alignment horizontal="justify" vertical="center" wrapText="1"/>
    </xf>
    <xf numFmtId="0" fontId="2" fillId="0" borderId="1" xfId="0" applyFont="1" applyBorder="1" applyAlignment="1">
      <alignment vertical="top" wrapText="1"/>
    </xf>
    <xf numFmtId="0" fontId="0" fillId="0" borderId="1" xfId="0" applyBorder="1" applyAlignment="1">
      <alignment vertical="top" wrapText="1"/>
    </xf>
    <xf numFmtId="0" fontId="2" fillId="0" borderId="2" xfId="0" applyFont="1"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32" fillId="3" borderId="0" xfId="0" applyFont="1" applyFill="1" applyBorder="1" applyAlignment="1">
      <alignment horizontal="left" vertical="center" wrapText="1"/>
    </xf>
    <xf numFmtId="0" fontId="0" fillId="0" borderId="0" xfId="0" applyAlignment="1">
      <alignment wrapText="1"/>
    </xf>
    <xf numFmtId="0" fontId="35" fillId="0" borderId="0" xfId="0" applyFont="1"/>
    <xf numFmtId="0" fontId="2" fillId="0" borderId="17" xfId="0" applyFont="1" applyBorder="1"/>
    <xf numFmtId="0" fontId="2" fillId="0" borderId="0" xfId="0" applyFont="1" applyBorder="1"/>
    <xf numFmtId="0" fontId="0" fillId="0" borderId="1" xfId="0" applyBorder="1" applyAlignment="1">
      <alignment horizontal="center" vertical="top" wrapText="1"/>
    </xf>
  </cellXfs>
  <cellStyles count="730">
    <cellStyle name="Comma 10" xfId="34"/>
    <cellStyle name="Comma 100" xfId="53"/>
    <cellStyle name="Comma 101" xfId="52"/>
    <cellStyle name="Comma 102" xfId="48"/>
    <cellStyle name="Comma 103" xfId="36"/>
    <cellStyle name="Comma 104" xfId="47"/>
    <cellStyle name="Comma 105" xfId="46"/>
    <cellStyle name="Comma 106" xfId="45"/>
    <cellStyle name="Comma 107" xfId="44"/>
    <cellStyle name="Comma 108" xfId="43"/>
    <cellStyle name="Comma 109" xfId="35"/>
    <cellStyle name="Comma 11" xfId="42"/>
    <cellStyle name="Comma 11 2 2" xfId="13"/>
    <cellStyle name="Comma 11 2 3" xfId="14"/>
    <cellStyle name="Comma 11 2 5" xfId="15"/>
    <cellStyle name="Comma 110" xfId="41"/>
    <cellStyle name="Comma 111" xfId="40"/>
    <cellStyle name="Comma 112" xfId="39"/>
    <cellStyle name="Comma 113" xfId="38"/>
    <cellStyle name="Comma 114" xfId="37"/>
    <cellStyle name="Comma 115" xfId="55"/>
    <cellStyle name="Comma 116" xfId="56"/>
    <cellStyle name="Comma 117" xfId="57"/>
    <cellStyle name="Comma 118" xfId="58"/>
    <cellStyle name="Comma 119" xfId="59"/>
    <cellStyle name="Comma 12" xfId="16"/>
    <cellStyle name="Comma 12 2" xfId="573"/>
    <cellStyle name="Comma 12 3" xfId="60"/>
    <cellStyle name="Comma 120" xfId="61"/>
    <cellStyle name="Comma 121" xfId="62"/>
    <cellStyle name="Comma 122" xfId="63"/>
    <cellStyle name="Comma 123" xfId="64"/>
    <cellStyle name="Comma 124" xfId="65"/>
    <cellStyle name="Comma 125" xfId="66"/>
    <cellStyle name="Comma 126" xfId="67"/>
    <cellStyle name="Comma 127" xfId="68"/>
    <cellStyle name="Comma 128" xfId="69"/>
    <cellStyle name="Comma 129" xfId="70"/>
    <cellStyle name="Comma 13" xfId="71"/>
    <cellStyle name="Comma 130" xfId="72"/>
    <cellStyle name="Comma 131" xfId="73"/>
    <cellStyle name="Comma 132" xfId="74"/>
    <cellStyle name="Comma 133" xfId="75"/>
    <cellStyle name="Comma 134" xfId="76"/>
    <cellStyle name="Comma 135" xfId="77"/>
    <cellStyle name="Comma 136" xfId="78"/>
    <cellStyle name="Comma 137" xfId="79"/>
    <cellStyle name="Comma 138" xfId="80"/>
    <cellStyle name="Comma 139" xfId="81"/>
    <cellStyle name="Comma 14" xfId="82"/>
    <cellStyle name="Comma 140" xfId="83"/>
    <cellStyle name="Comma 141" xfId="84"/>
    <cellStyle name="Comma 142" xfId="85"/>
    <cellStyle name="Comma 143" xfId="86"/>
    <cellStyle name="Comma 144" xfId="87"/>
    <cellStyle name="Comma 145" xfId="88"/>
    <cellStyle name="Comma 146" xfId="89"/>
    <cellStyle name="Comma 147" xfId="90"/>
    <cellStyle name="Comma 148" xfId="91"/>
    <cellStyle name="Comma 149" xfId="92"/>
    <cellStyle name="Comma 15" xfId="17"/>
    <cellStyle name="Comma 15 2" xfId="572"/>
    <cellStyle name="Comma 15 3" xfId="93"/>
    <cellStyle name="Comma 150" xfId="94"/>
    <cellStyle name="Comma 151" xfId="95"/>
    <cellStyle name="Comma 152" xfId="96"/>
    <cellStyle name="Comma 153" xfId="97"/>
    <cellStyle name="Comma 154" xfId="98"/>
    <cellStyle name="Comma 155" xfId="99"/>
    <cellStyle name="Comma 156" xfId="100"/>
    <cellStyle name="Comma 157" xfId="101"/>
    <cellStyle name="Comma 158" xfId="102"/>
    <cellStyle name="Comma 159" xfId="103"/>
    <cellStyle name="Comma 16" xfId="18"/>
    <cellStyle name="Comma 16 2" xfId="571"/>
    <cellStyle name="Comma 16 3" xfId="104"/>
    <cellStyle name="Comma 160" xfId="105"/>
    <cellStyle name="Comma 161" xfId="106"/>
    <cellStyle name="Comma 162" xfId="107"/>
    <cellStyle name="Comma 163" xfId="108"/>
    <cellStyle name="Comma 164" xfId="109"/>
    <cellStyle name="Comma 165" xfId="110"/>
    <cellStyle name="Comma 166" xfId="111"/>
    <cellStyle name="Comma 167" xfId="112"/>
    <cellStyle name="Comma 168" xfId="113"/>
    <cellStyle name="Comma 169" xfId="114"/>
    <cellStyle name="Comma 17" xfId="115"/>
    <cellStyle name="Comma 170" xfId="116"/>
    <cellStyle name="Comma 171" xfId="117"/>
    <cellStyle name="Comma 172" xfId="118"/>
    <cellStyle name="Comma 173" xfId="119"/>
    <cellStyle name="Comma 174" xfId="120"/>
    <cellStyle name="Comma 175" xfId="121"/>
    <cellStyle name="Comma 176" xfId="122"/>
    <cellStyle name="Comma 177" xfId="123"/>
    <cellStyle name="Comma 178" xfId="124"/>
    <cellStyle name="Comma 179" xfId="125"/>
    <cellStyle name="Comma 18" xfId="126"/>
    <cellStyle name="Comma 180" xfId="127"/>
    <cellStyle name="Comma 181" xfId="128"/>
    <cellStyle name="Comma 182" xfId="129"/>
    <cellStyle name="Comma 183" xfId="130"/>
    <cellStyle name="Comma 184" xfId="131"/>
    <cellStyle name="Comma 185" xfId="132"/>
    <cellStyle name="Comma 186" xfId="133"/>
    <cellStyle name="Comma 187" xfId="134"/>
    <cellStyle name="Comma 188" xfId="135"/>
    <cellStyle name="Comma 189" xfId="136"/>
    <cellStyle name="Comma 19" xfId="137"/>
    <cellStyle name="Comma 190" xfId="138"/>
    <cellStyle name="Comma 191" xfId="139"/>
    <cellStyle name="Comma 192" xfId="140"/>
    <cellStyle name="Comma 193" xfId="141"/>
    <cellStyle name="Comma 194" xfId="142"/>
    <cellStyle name="Comma 195" xfId="143"/>
    <cellStyle name="Comma 196" xfId="144"/>
    <cellStyle name="Comma 197" xfId="145"/>
    <cellStyle name="Comma 198" xfId="146"/>
    <cellStyle name="Comma 199" xfId="147"/>
    <cellStyle name="Comma 2" xfId="148"/>
    <cellStyle name="Comma 2 2" xfId="7"/>
    <cellStyle name="Comma 2 2 2" xfId="11"/>
    <cellStyle name="Comma 2 2 3" xfId="716"/>
    <cellStyle name="Comma 2 2 4" xfId="694"/>
    <cellStyle name="Comma 2 3" xfId="19"/>
    <cellStyle name="Comma 2 4" xfId="149"/>
    <cellStyle name="Comma 20" xfId="150"/>
    <cellStyle name="Comma 200" xfId="151"/>
    <cellStyle name="Comma 201" xfId="152"/>
    <cellStyle name="Comma 202" xfId="153"/>
    <cellStyle name="Comma 203" xfId="154"/>
    <cellStyle name="Comma 204" xfId="155"/>
    <cellStyle name="Comma 205" xfId="156"/>
    <cellStyle name="Comma 206" xfId="157"/>
    <cellStyle name="Comma 207" xfId="158"/>
    <cellStyle name="Comma 208" xfId="159"/>
    <cellStyle name="Comma 209" xfId="160"/>
    <cellStyle name="Comma 21" xfId="161"/>
    <cellStyle name="Comma 210" xfId="162"/>
    <cellStyle name="Comma 211" xfId="163"/>
    <cellStyle name="Comma 212" xfId="164"/>
    <cellStyle name="Comma 213" xfId="165"/>
    <cellStyle name="Comma 214" xfId="166"/>
    <cellStyle name="Comma 215" xfId="167"/>
    <cellStyle name="Comma 216" xfId="168"/>
    <cellStyle name="Comma 217" xfId="169"/>
    <cellStyle name="Comma 218" xfId="170"/>
    <cellStyle name="Comma 219" xfId="171"/>
    <cellStyle name="Comma 22" xfId="172"/>
    <cellStyle name="Comma 220" xfId="173"/>
    <cellStyle name="Comma 221" xfId="174"/>
    <cellStyle name="Comma 222" xfId="175"/>
    <cellStyle name="Comma 223" xfId="176"/>
    <cellStyle name="Comma 224" xfId="177"/>
    <cellStyle name="Comma 225" xfId="178"/>
    <cellStyle name="Comma 226" xfId="179"/>
    <cellStyle name="Comma 227" xfId="180"/>
    <cellStyle name="Comma 228" xfId="181"/>
    <cellStyle name="Comma 229" xfId="182"/>
    <cellStyle name="Comma 23" xfId="183"/>
    <cellStyle name="Comma 230" xfId="184"/>
    <cellStyle name="Comma 231" xfId="185"/>
    <cellStyle name="Comma 232" xfId="186"/>
    <cellStyle name="Comma 233" xfId="187"/>
    <cellStyle name="Comma 234" xfId="188"/>
    <cellStyle name="Comma 235" xfId="189"/>
    <cellStyle name="Comma 236" xfId="190"/>
    <cellStyle name="Comma 237" xfId="191"/>
    <cellStyle name="Comma 238" xfId="192"/>
    <cellStyle name="Comma 239" xfId="193"/>
    <cellStyle name="Comma 24" xfId="194"/>
    <cellStyle name="Comma 240" xfId="195"/>
    <cellStyle name="Comma 241" xfId="196"/>
    <cellStyle name="Comma 242" xfId="197"/>
    <cellStyle name="Comma 243" xfId="198"/>
    <cellStyle name="Comma 244" xfId="199"/>
    <cellStyle name="Comma 245" xfId="200"/>
    <cellStyle name="Comma 246" xfId="201"/>
    <cellStyle name="Comma 247" xfId="202"/>
    <cellStyle name="Comma 248" xfId="203"/>
    <cellStyle name="Comma 249" xfId="204"/>
    <cellStyle name="Comma 25" xfId="205"/>
    <cellStyle name="Comma 250" xfId="206"/>
    <cellStyle name="Comma 251" xfId="207"/>
    <cellStyle name="Comma 252" xfId="208"/>
    <cellStyle name="Comma 253" xfId="209"/>
    <cellStyle name="Comma 254" xfId="210"/>
    <cellStyle name="Comma 255" xfId="211"/>
    <cellStyle name="Comma 256" xfId="50"/>
    <cellStyle name="Comma 26" xfId="212"/>
    <cellStyle name="Comma 27" xfId="213"/>
    <cellStyle name="Comma 28" xfId="214"/>
    <cellStyle name="Comma 29" xfId="215"/>
    <cellStyle name="Comma 3" xfId="20"/>
    <cellStyle name="Comma 3 10" xfId="217"/>
    <cellStyle name="Comma 3 10 2" xfId="218"/>
    <cellStyle name="Comma 3 11" xfId="219"/>
    <cellStyle name="Comma 3 11 2" xfId="220"/>
    <cellStyle name="Comma 3 12" xfId="570"/>
    <cellStyle name="Comma 3 13" xfId="216"/>
    <cellStyle name="Comma 3 2" xfId="21"/>
    <cellStyle name="Comma 3 2 2" xfId="221"/>
    <cellStyle name="Comma 3 2 2 2" xfId="22"/>
    <cellStyle name="Comma 3 3" xfId="23"/>
    <cellStyle name="Comma 3 3 2" xfId="222"/>
    <cellStyle name="Comma 3 4" xfId="223"/>
    <cellStyle name="Comma 3 4 2" xfId="224"/>
    <cellStyle name="Comma 3 5" xfId="225"/>
    <cellStyle name="Comma 3 5 2" xfId="226"/>
    <cellStyle name="Comma 3 6" xfId="227"/>
    <cellStyle name="Comma 3 6 2" xfId="228"/>
    <cellStyle name="Comma 3 7" xfId="229"/>
    <cellStyle name="Comma 3 7 2" xfId="230"/>
    <cellStyle name="Comma 3 8" xfId="231"/>
    <cellStyle name="Comma 3 8 2" xfId="232"/>
    <cellStyle name="Comma 3 9" xfId="233"/>
    <cellStyle name="Comma 3 9 2" xfId="234"/>
    <cellStyle name="Comma 30" xfId="235"/>
    <cellStyle name="Comma 31" xfId="236"/>
    <cellStyle name="Comma 32" xfId="12"/>
    <cellStyle name="Comma 32 2" xfId="574"/>
    <cellStyle name="Comma 32 3" xfId="237"/>
    <cellStyle name="Comma 33" xfId="238"/>
    <cellStyle name="Comma 34" xfId="239"/>
    <cellStyle name="Comma 35" xfId="240"/>
    <cellStyle name="Comma 36" xfId="241"/>
    <cellStyle name="Comma 37" xfId="242"/>
    <cellStyle name="Comma 38" xfId="243"/>
    <cellStyle name="Comma 39" xfId="244"/>
    <cellStyle name="Comma 4" xfId="24"/>
    <cellStyle name="Comma 4 2" xfId="569"/>
    <cellStyle name="Comma 4 3" xfId="245"/>
    <cellStyle name="Comma 40" xfId="246"/>
    <cellStyle name="Comma 41" xfId="247"/>
    <cellStyle name="Comma 42" xfId="248"/>
    <cellStyle name="Comma 43" xfId="249"/>
    <cellStyle name="Comma 44" xfId="250"/>
    <cellStyle name="Comma 45" xfId="251"/>
    <cellStyle name="Comma 46" xfId="252"/>
    <cellStyle name="Comma 47" xfId="253"/>
    <cellStyle name="Comma 48" xfId="254"/>
    <cellStyle name="Comma 49" xfId="255"/>
    <cellStyle name="Comma 5" xfId="256"/>
    <cellStyle name="Comma 50" xfId="257"/>
    <cellStyle name="Comma 51" xfId="258"/>
    <cellStyle name="Comma 52" xfId="259"/>
    <cellStyle name="Comma 53" xfId="260"/>
    <cellStyle name="Comma 54" xfId="261"/>
    <cellStyle name="Comma 55" xfId="262"/>
    <cellStyle name="Comma 56" xfId="263"/>
    <cellStyle name="Comma 57" xfId="264"/>
    <cellStyle name="Comma 58" xfId="265"/>
    <cellStyle name="Comma 59" xfId="266"/>
    <cellStyle name="Comma 6" xfId="267"/>
    <cellStyle name="Comma 60" xfId="268"/>
    <cellStyle name="Comma 61" xfId="269"/>
    <cellStyle name="Comma 62" xfId="270"/>
    <cellStyle name="Comma 63" xfId="271"/>
    <cellStyle name="Comma 64" xfId="272"/>
    <cellStyle name="Comma 65" xfId="273"/>
    <cellStyle name="Comma 66" xfId="274"/>
    <cellStyle name="Comma 67" xfId="275"/>
    <cellStyle name="Comma 68" xfId="276"/>
    <cellStyle name="Comma 69" xfId="277"/>
    <cellStyle name="Comma 7" xfId="278"/>
    <cellStyle name="Comma 70" xfId="279"/>
    <cellStyle name="Comma 71" xfId="280"/>
    <cellStyle name="Comma 72" xfId="281"/>
    <cellStyle name="Comma 73" xfId="282"/>
    <cellStyle name="Comma 74" xfId="283"/>
    <cellStyle name="Comma 75" xfId="284"/>
    <cellStyle name="Comma 76" xfId="285"/>
    <cellStyle name="Comma 77" xfId="286"/>
    <cellStyle name="Comma 78" xfId="287"/>
    <cellStyle name="Comma 79" xfId="288"/>
    <cellStyle name="Comma 8" xfId="289"/>
    <cellStyle name="Comma 80" xfId="290"/>
    <cellStyle name="Comma 81" xfId="291"/>
    <cellStyle name="Comma 82" xfId="292"/>
    <cellStyle name="Comma 83" xfId="293"/>
    <cellStyle name="Comma 84" xfId="294"/>
    <cellStyle name="Comma 85" xfId="295"/>
    <cellStyle name="Comma 86" xfId="296"/>
    <cellStyle name="Comma 87" xfId="297"/>
    <cellStyle name="Comma 88" xfId="298"/>
    <cellStyle name="Comma 89" xfId="299"/>
    <cellStyle name="Comma 9" xfId="300"/>
    <cellStyle name="Comma 90" xfId="301"/>
    <cellStyle name="Comma 91" xfId="302"/>
    <cellStyle name="Comma 92" xfId="303"/>
    <cellStyle name="Comma 93" xfId="304"/>
    <cellStyle name="Comma 94" xfId="305"/>
    <cellStyle name="Comma 95" xfId="306"/>
    <cellStyle name="Comma 96" xfId="307"/>
    <cellStyle name="Comma 97" xfId="308"/>
    <cellStyle name="Comma 98" xfId="309"/>
    <cellStyle name="Comma 99" xfId="310"/>
    <cellStyle name="Explanatory Text 2" xfId="311"/>
    <cellStyle name="Hyperlink" xfId="1" builtinId="8"/>
    <cellStyle name="Hyperlink 2" xfId="4"/>
    <cellStyle name="Hyperlink 2 2" xfId="9"/>
    <cellStyle name="Hyperlink 2 2 2" xfId="695"/>
    <cellStyle name="Hyperlink 2 2 3" xfId="689"/>
    <cellStyle name="Hyperlink 2 3" xfId="29"/>
    <cellStyle name="Hyperlink 2 4" xfId="678"/>
    <cellStyle name="Hyperlink 2 5" xfId="691"/>
    <cellStyle name="Hyperlink 2 6" xfId="684"/>
    <cellStyle name="Hyperlink 2 7" xfId="728"/>
    <cellStyle name="Hyperlink 3" xfId="5"/>
    <cellStyle name="Hyperlink 3 2" xfId="692"/>
    <cellStyle name="Hyperlink 3 3" xfId="685"/>
    <cellStyle name="Hyperlink 4" xfId="686"/>
    <cellStyle name="Hyperlink 5" xfId="687"/>
    <cellStyle name="Komma 2" xfId="6"/>
    <cellStyle name="Komma 2 2" xfId="10"/>
    <cellStyle name="Komma 2 3" xfId="51"/>
    <cellStyle name="Komma 2 4" xfId="714"/>
    <cellStyle name="Komma 2 5" xfId="717"/>
    <cellStyle name="Komma 2 6" xfId="698"/>
    <cellStyle name="Komma 2 7" xfId="693"/>
    <cellStyle name="Normal 10" xfId="312"/>
    <cellStyle name="Normal 10 2 2 5" xfId="25"/>
    <cellStyle name="Normal 100" xfId="313"/>
    <cellStyle name="Normal 101" xfId="314"/>
    <cellStyle name="Normal 102" xfId="315"/>
    <cellStyle name="Normal 103" xfId="316"/>
    <cellStyle name="Normal 104" xfId="317"/>
    <cellStyle name="Normal 105" xfId="318"/>
    <cellStyle name="Normal 106" xfId="319"/>
    <cellStyle name="Normal 107" xfId="320"/>
    <cellStyle name="Normal 108" xfId="321"/>
    <cellStyle name="Normal 109" xfId="322"/>
    <cellStyle name="Normal 11" xfId="323"/>
    <cellStyle name="Normal 11 2" xfId="324"/>
    <cellStyle name="Normal 110" xfId="325"/>
    <cellStyle name="Normal 111" xfId="326"/>
    <cellStyle name="Normal 112" xfId="327"/>
    <cellStyle name="Normal 113" xfId="328"/>
    <cellStyle name="Normal 114" xfId="329"/>
    <cellStyle name="Normal 115" xfId="330"/>
    <cellStyle name="Normal 116" xfId="331"/>
    <cellStyle name="Normal 117" xfId="332"/>
    <cellStyle name="Normal 118" xfId="333"/>
    <cellStyle name="Normal 119" xfId="334"/>
    <cellStyle name="Normal 12" xfId="335"/>
    <cellStyle name="Normal 120" xfId="336"/>
    <cellStyle name="Normal 121" xfId="337"/>
    <cellStyle name="Normal 122" xfId="338"/>
    <cellStyle name="Normal 123" xfId="339"/>
    <cellStyle name="Normal 124" xfId="340"/>
    <cellStyle name="Normal 125" xfId="341"/>
    <cellStyle name="Normal 126" xfId="342"/>
    <cellStyle name="Normal 127" xfId="343"/>
    <cellStyle name="Normal 128" xfId="344"/>
    <cellStyle name="Normal 129" xfId="345"/>
    <cellStyle name="Normal 13" xfId="346"/>
    <cellStyle name="Normal 130" xfId="347"/>
    <cellStyle name="Normal 131" xfId="348"/>
    <cellStyle name="Normal 132" xfId="349"/>
    <cellStyle name="Normal 133" xfId="350"/>
    <cellStyle name="Normal 134" xfId="351"/>
    <cellStyle name="Normal 135" xfId="352"/>
    <cellStyle name="Normal 136" xfId="353"/>
    <cellStyle name="Normal 137" xfId="354"/>
    <cellStyle name="Normal 138" xfId="355"/>
    <cellStyle name="Normal 139" xfId="356"/>
    <cellStyle name="Normal 14" xfId="357"/>
    <cellStyle name="Normal 140" xfId="358"/>
    <cellStyle name="Normal 141" xfId="359"/>
    <cellStyle name="Normal 142" xfId="360"/>
    <cellStyle name="Normal 143" xfId="361"/>
    <cellStyle name="Normal 144" xfId="362"/>
    <cellStyle name="Normal 145" xfId="363"/>
    <cellStyle name="Normal 146" xfId="364"/>
    <cellStyle name="Normal 147" xfId="365"/>
    <cellStyle name="Normal 148" xfId="366"/>
    <cellStyle name="Normal 149" xfId="367"/>
    <cellStyle name="Normal 15" xfId="368"/>
    <cellStyle name="Normal 150" xfId="369"/>
    <cellStyle name="Normal 151" xfId="370"/>
    <cellStyle name="Normal 152" xfId="371"/>
    <cellStyle name="Normal 153" xfId="372"/>
    <cellStyle name="Normal 154" xfId="373"/>
    <cellStyle name="Normal 155" xfId="374"/>
    <cellStyle name="Normal 156" xfId="375"/>
    <cellStyle name="Normal 157" xfId="376"/>
    <cellStyle name="Normal 158" xfId="377"/>
    <cellStyle name="Normal 159" xfId="378"/>
    <cellStyle name="Normal 16" xfId="379"/>
    <cellStyle name="Normal 160" xfId="380"/>
    <cellStyle name="Normal 161" xfId="381"/>
    <cellStyle name="Normal 162" xfId="382"/>
    <cellStyle name="Normal 163" xfId="383"/>
    <cellStyle name="Normal 164" xfId="384"/>
    <cellStyle name="Normal 165" xfId="385"/>
    <cellStyle name="Normal 166" xfId="386"/>
    <cellStyle name="Normal 167" xfId="387"/>
    <cellStyle name="Normal 168" xfId="388"/>
    <cellStyle name="Normal 169" xfId="389"/>
    <cellStyle name="Normal 17" xfId="390"/>
    <cellStyle name="Normal 170" xfId="391"/>
    <cellStyle name="Normal 171" xfId="392"/>
    <cellStyle name="Normal 172" xfId="393"/>
    <cellStyle name="Normal 173" xfId="394"/>
    <cellStyle name="Normal 174" xfId="395"/>
    <cellStyle name="Normal 175" xfId="396"/>
    <cellStyle name="Normal 176" xfId="397"/>
    <cellStyle name="Normal 177" xfId="398"/>
    <cellStyle name="Normal 178" xfId="399"/>
    <cellStyle name="Normal 179" xfId="400"/>
    <cellStyle name="Normal 18" xfId="401"/>
    <cellStyle name="Normal 180" xfId="402"/>
    <cellStyle name="Normal 181" xfId="403"/>
    <cellStyle name="Normal 182" xfId="404"/>
    <cellStyle name="Normal 183" xfId="405"/>
    <cellStyle name="Normal 184" xfId="406"/>
    <cellStyle name="Normal 185" xfId="407"/>
    <cellStyle name="Normal 186" xfId="408"/>
    <cellStyle name="Normal 187" xfId="409"/>
    <cellStyle name="Normal 188" xfId="410"/>
    <cellStyle name="Normal 189" xfId="411"/>
    <cellStyle name="Normal 19" xfId="412"/>
    <cellStyle name="Normal 190" xfId="413"/>
    <cellStyle name="Normal 191" xfId="414"/>
    <cellStyle name="Normal 192" xfId="415"/>
    <cellStyle name="Normal 193" xfId="416"/>
    <cellStyle name="Normal 194" xfId="417"/>
    <cellStyle name="Normal 195" xfId="418"/>
    <cellStyle name="Normal 196" xfId="419"/>
    <cellStyle name="Normal 197" xfId="420"/>
    <cellStyle name="Normal 198" xfId="421"/>
    <cellStyle name="Normal 199" xfId="422"/>
    <cellStyle name="Normal 2" xfId="26"/>
    <cellStyle name="Normal 2 2" xfId="27"/>
    <cellStyle name="Normal 2 3" xfId="28"/>
    <cellStyle name="Normal 2 4" xfId="568"/>
    <cellStyle name="Normal 2 5" xfId="423"/>
    <cellStyle name="Normal 2 6" xfId="715"/>
    <cellStyle name="Normal 20" xfId="424"/>
    <cellStyle name="Normal 200" xfId="425"/>
    <cellStyle name="Normal 201" xfId="426"/>
    <cellStyle name="Normal 202" xfId="427"/>
    <cellStyle name="Normal 203" xfId="428"/>
    <cellStyle name="Normal 204" xfId="429"/>
    <cellStyle name="Normal 205" xfId="430"/>
    <cellStyle name="Normal 206" xfId="431"/>
    <cellStyle name="Normal 207" xfId="432"/>
    <cellStyle name="Normal 208" xfId="433"/>
    <cellStyle name="Normal 209" xfId="434"/>
    <cellStyle name="Normal 21" xfId="435"/>
    <cellStyle name="Normal 210" xfId="436"/>
    <cellStyle name="Normal 211" xfId="437"/>
    <cellStyle name="Normal 212" xfId="438"/>
    <cellStyle name="Normal 213" xfId="439"/>
    <cellStyle name="Normal 214" xfId="440"/>
    <cellStyle name="Normal 215" xfId="441"/>
    <cellStyle name="Normal 216" xfId="442"/>
    <cellStyle name="Normal 217" xfId="443"/>
    <cellStyle name="Normal 218" xfId="444"/>
    <cellStyle name="Normal 219" xfId="445"/>
    <cellStyle name="Normal 22" xfId="446"/>
    <cellStyle name="Normal 220" xfId="447"/>
    <cellStyle name="Normal 221" xfId="448"/>
    <cellStyle name="Normal 222" xfId="449"/>
    <cellStyle name="Normal 223" xfId="450"/>
    <cellStyle name="Normal 224" xfId="451"/>
    <cellStyle name="Normal 225" xfId="452"/>
    <cellStyle name="Normal 226" xfId="453"/>
    <cellStyle name="Normal 227" xfId="454"/>
    <cellStyle name="Normal 228" xfId="455"/>
    <cellStyle name="Normal 229" xfId="456"/>
    <cellStyle name="Normal 23" xfId="457"/>
    <cellStyle name="Normal 230" xfId="458"/>
    <cellStyle name="Normal 231" xfId="459"/>
    <cellStyle name="Normal 232" xfId="460"/>
    <cellStyle name="Normal 233" xfId="461"/>
    <cellStyle name="Normal 234" xfId="462"/>
    <cellStyle name="Normal 235" xfId="463"/>
    <cellStyle name="Normal 236" xfId="464"/>
    <cellStyle name="Normal 237" xfId="465"/>
    <cellStyle name="Normal 238" xfId="466"/>
    <cellStyle name="Normal 239" xfId="467"/>
    <cellStyle name="Normal 24" xfId="468"/>
    <cellStyle name="Normal 240" xfId="469"/>
    <cellStyle name="Normal 241" xfId="470"/>
    <cellStyle name="Normal 242" xfId="471"/>
    <cellStyle name="Normal 243" xfId="472"/>
    <cellStyle name="Normal 244" xfId="473"/>
    <cellStyle name="Normal 245" xfId="474"/>
    <cellStyle name="Normal 246" xfId="475"/>
    <cellStyle name="Normal 247" xfId="476"/>
    <cellStyle name="Normal 248" xfId="477"/>
    <cellStyle name="Normal 249" xfId="478"/>
    <cellStyle name="Normal 25" xfId="479"/>
    <cellStyle name="Normal 250" xfId="480"/>
    <cellStyle name="Normal 251" xfId="481"/>
    <cellStyle name="Normal 252" xfId="482"/>
    <cellStyle name="Normal 253" xfId="483"/>
    <cellStyle name="Normal 254" xfId="484"/>
    <cellStyle name="Normal 255" xfId="485"/>
    <cellStyle name="Normal 256" xfId="49"/>
    <cellStyle name="Normal 257" xfId="486"/>
    <cellStyle name="Normal 26" xfId="487"/>
    <cellStyle name="Normal 27" xfId="488"/>
    <cellStyle name="Normal 28" xfId="489"/>
    <cellStyle name="Normal 29" xfId="490"/>
    <cellStyle name="Normal 3" xfId="491"/>
    <cellStyle name="Normal 3 3" xfId="699"/>
    <cellStyle name="Normal 30" xfId="492"/>
    <cellStyle name="Normal 31" xfId="493"/>
    <cellStyle name="Normal 32" xfId="494"/>
    <cellStyle name="Normal 33" xfId="495"/>
    <cellStyle name="Normal 34" xfId="496"/>
    <cellStyle name="Normal 35" xfId="497"/>
    <cellStyle name="Normal 36" xfId="498"/>
    <cellStyle name="Normal 37" xfId="499"/>
    <cellStyle name="Normal 38" xfId="500"/>
    <cellStyle name="Normal 39" xfId="501"/>
    <cellStyle name="Normal 4" xfId="502"/>
    <cellStyle name="Normal 40" xfId="503"/>
    <cellStyle name="Normal 41" xfId="504"/>
    <cellStyle name="Normal 42" xfId="505"/>
    <cellStyle name="Normal 43" xfId="506"/>
    <cellStyle name="Normal 44" xfId="507"/>
    <cellStyle name="Normal 45" xfId="508"/>
    <cellStyle name="Normal 46" xfId="509"/>
    <cellStyle name="Normal 47" xfId="510"/>
    <cellStyle name="Normal 48" xfId="511"/>
    <cellStyle name="Normal 49" xfId="512"/>
    <cellStyle name="Normal 5" xfId="513"/>
    <cellStyle name="Normal 50" xfId="514"/>
    <cellStyle name="Normal 51" xfId="515"/>
    <cellStyle name="Normal 52" xfId="516"/>
    <cellStyle name="Normal 53" xfId="517"/>
    <cellStyle name="Normal 54" xfId="518"/>
    <cellStyle name="Normal 55" xfId="519"/>
    <cellStyle name="Normal 56" xfId="520"/>
    <cellStyle name="Normal 57" xfId="521"/>
    <cellStyle name="Normal 58" xfId="522"/>
    <cellStyle name="Normal 59" xfId="523"/>
    <cellStyle name="Normal 6" xfId="524"/>
    <cellStyle name="Normal 60" xfId="525"/>
    <cellStyle name="Normal 61" xfId="526"/>
    <cellStyle name="Normal 62" xfId="527"/>
    <cellStyle name="Normal 63" xfId="528"/>
    <cellStyle name="Normal 64" xfId="529"/>
    <cellStyle name="Normal 65" xfId="530"/>
    <cellStyle name="Normal 66" xfId="531"/>
    <cellStyle name="Normal 67" xfId="532"/>
    <cellStyle name="Normal 68" xfId="533"/>
    <cellStyle name="Normal 69" xfId="534"/>
    <cellStyle name="Normal 7" xfId="535"/>
    <cellStyle name="Normal 70" xfId="536"/>
    <cellStyle name="Normal 71" xfId="537"/>
    <cellStyle name="Normal 72" xfId="538"/>
    <cellStyle name="Normal 73" xfId="539"/>
    <cellStyle name="Normal 74" xfId="540"/>
    <cellStyle name="Normal 75" xfId="541"/>
    <cellStyle name="Normal 76" xfId="542"/>
    <cellStyle name="Normal 77" xfId="543"/>
    <cellStyle name="Normal 78" xfId="544"/>
    <cellStyle name="Normal 79" xfId="545"/>
    <cellStyle name="Normal 8" xfId="546"/>
    <cellStyle name="Normal 80" xfId="547"/>
    <cellStyle name="Normal 81" xfId="548"/>
    <cellStyle name="Normal 82" xfId="549"/>
    <cellStyle name="Normal 83" xfId="550"/>
    <cellStyle name="Normal 84" xfId="551"/>
    <cellStyle name="Normal 85" xfId="552"/>
    <cellStyle name="Normal 86" xfId="553"/>
    <cellStyle name="Normal 87" xfId="554"/>
    <cellStyle name="Normal 88" xfId="555"/>
    <cellStyle name="Normal 89" xfId="556"/>
    <cellStyle name="Normal 9" xfId="557"/>
    <cellStyle name="Normal 90" xfId="558"/>
    <cellStyle name="Normal 91" xfId="559"/>
    <cellStyle name="Normal 92" xfId="560"/>
    <cellStyle name="Normal 93" xfId="561"/>
    <cellStyle name="Normal 94" xfId="562"/>
    <cellStyle name="Normal 95" xfId="563"/>
    <cellStyle name="Normal 96" xfId="564"/>
    <cellStyle name="Normal 97" xfId="565"/>
    <cellStyle name="Normal 98" xfId="566"/>
    <cellStyle name="Normal 99" xfId="567"/>
    <cellStyle name="Normal_aurora" xfId="579"/>
    <cellStyle name="Standard" xfId="0" builtinId="0"/>
    <cellStyle name="Standard 10" xfId="587"/>
    <cellStyle name="Standard 10 2" xfId="653"/>
    <cellStyle name="Standard 11" xfId="588"/>
    <cellStyle name="Standard 11 2" xfId="652"/>
    <cellStyle name="Standard 12" xfId="589"/>
    <cellStyle name="Standard 12 2" xfId="651"/>
    <cellStyle name="Standard 13" xfId="590"/>
    <cellStyle name="Standard 13 2" xfId="632"/>
    <cellStyle name="Standard 14" xfId="591"/>
    <cellStyle name="Standard 14 2" xfId="650"/>
    <cellStyle name="Standard 15" xfId="592"/>
    <cellStyle name="Standard 15 2" xfId="649"/>
    <cellStyle name="Standard 16" xfId="593"/>
    <cellStyle name="Standard 16 2" xfId="648"/>
    <cellStyle name="Standard 17" xfId="594"/>
    <cellStyle name="Standard 17 2" xfId="647"/>
    <cellStyle name="Standard 18" xfId="595"/>
    <cellStyle name="Standard 18 2" xfId="646"/>
    <cellStyle name="Standard 19" xfId="596"/>
    <cellStyle name="Standard 19 2" xfId="645"/>
    <cellStyle name="Standard 2" xfId="2"/>
    <cellStyle name="Standard 2 2" xfId="8"/>
    <cellStyle name="Standard 2 3" xfId="3"/>
    <cellStyle name="Standard 2 3 2" xfId="31"/>
    <cellStyle name="Standard 2 3 3" xfId="30"/>
    <cellStyle name="Standard 2 3 4" xfId="712"/>
    <cellStyle name="Standard 2 3 5" xfId="697"/>
    <cellStyle name="Standard 2 3 5 2" xfId="722"/>
    <cellStyle name="Standard 2 3 5 3" xfId="721"/>
    <cellStyle name="Standard 2 3 5 4" xfId="723"/>
    <cellStyle name="Standard 2 3 5 5" xfId="726"/>
    <cellStyle name="Standard 2 3 5 5 2" xfId="727"/>
    <cellStyle name="Standard 2 4" xfId="33"/>
    <cellStyle name="Standard 2 4 2" xfId="575"/>
    <cellStyle name="Standard 2 5" xfId="713"/>
    <cellStyle name="Standard 2 5 2" xfId="720"/>
    <cellStyle name="Standard 2 6" xfId="718"/>
    <cellStyle name="Standard 2 7" xfId="711"/>
    <cellStyle name="Standard 20" xfId="597"/>
    <cellStyle name="Standard 20 2" xfId="644"/>
    <cellStyle name="Standard 21" xfId="598"/>
    <cellStyle name="Standard 21 2" xfId="643"/>
    <cellStyle name="Standard 22" xfId="599"/>
    <cellStyle name="Standard 22 2" xfId="642"/>
    <cellStyle name="Standard 23" xfId="600"/>
    <cellStyle name="Standard 23 2" xfId="630"/>
    <cellStyle name="Standard 24" xfId="601"/>
    <cellStyle name="Standard 24 2" xfId="641"/>
    <cellStyle name="Standard 25" xfId="602"/>
    <cellStyle name="Standard 25 2" xfId="640"/>
    <cellStyle name="Standard 26" xfId="603"/>
    <cellStyle name="Standard 26 2" xfId="639"/>
    <cellStyle name="Standard 27" xfId="604"/>
    <cellStyle name="Standard 27 2" xfId="638"/>
    <cellStyle name="Standard 28" xfId="605"/>
    <cellStyle name="Standard 28 2" xfId="637"/>
    <cellStyle name="Standard 29" xfId="606"/>
    <cellStyle name="Standard 29 2" xfId="636"/>
    <cellStyle name="Standard 3" xfId="32"/>
    <cellStyle name="Standard 3 2" xfId="54"/>
    <cellStyle name="Standard 3 2 2" xfId="576"/>
    <cellStyle name="Standard 30" xfId="607"/>
    <cellStyle name="Standard 30 2" xfId="635"/>
    <cellStyle name="Standard 31" xfId="608"/>
    <cellStyle name="Standard 31 2" xfId="634"/>
    <cellStyle name="Standard 32" xfId="609"/>
    <cellStyle name="Standard 32 2" xfId="633"/>
    <cellStyle name="Standard 33" xfId="610"/>
    <cellStyle name="Standard 33 2" xfId="580"/>
    <cellStyle name="Standard 34" xfId="611"/>
    <cellStyle name="Standard 34 2" xfId="631"/>
    <cellStyle name="Standard 35" xfId="612"/>
    <cellStyle name="Standard 35 2" xfId="654"/>
    <cellStyle name="Standard 36" xfId="613"/>
    <cellStyle name="Standard 36 2" xfId="655"/>
    <cellStyle name="Standard 37" xfId="614"/>
    <cellStyle name="Standard 37 2" xfId="656"/>
    <cellStyle name="Standard 38" xfId="615"/>
    <cellStyle name="Standard 38 2" xfId="657"/>
    <cellStyle name="Standard 39" xfId="616"/>
    <cellStyle name="Standard 39 2" xfId="658"/>
    <cellStyle name="Standard 4" xfId="578"/>
    <cellStyle name="Standard 4 2" xfId="659"/>
    <cellStyle name="Standard 4 3" xfId="581"/>
    <cellStyle name="Standard 4 3 2" xfId="696"/>
    <cellStyle name="Standard 4 3 3" xfId="690"/>
    <cellStyle name="Standard 4 4" xfId="688"/>
    <cellStyle name="Standard 4 4 2" xfId="725"/>
    <cellStyle name="Standard 40" xfId="617"/>
    <cellStyle name="Standard 40 2" xfId="660"/>
    <cellStyle name="Standard 41" xfId="618"/>
    <cellStyle name="Standard 41 2" xfId="661"/>
    <cellStyle name="Standard 42" xfId="619"/>
    <cellStyle name="Standard 42 2" xfId="662"/>
    <cellStyle name="Standard 43" xfId="620"/>
    <cellStyle name="Standard 43 2" xfId="663"/>
    <cellStyle name="Standard 44" xfId="621"/>
    <cellStyle name="Standard 44 2" xfId="664"/>
    <cellStyle name="Standard 45" xfId="622"/>
    <cellStyle name="Standard 45 2" xfId="665"/>
    <cellStyle name="Standard 46" xfId="623"/>
    <cellStyle name="Standard 46 2" xfId="666"/>
    <cellStyle name="Standard 47" xfId="624"/>
    <cellStyle name="Standard 47 2" xfId="667"/>
    <cellStyle name="Standard 48" xfId="625"/>
    <cellStyle name="Standard 48 2" xfId="668"/>
    <cellStyle name="Standard 49" xfId="626"/>
    <cellStyle name="Standard 49 2" xfId="669"/>
    <cellStyle name="Standard 5" xfId="577"/>
    <cellStyle name="Standard 5 2" xfId="670"/>
    <cellStyle name="Standard 5 3" xfId="582"/>
    <cellStyle name="Standard 5 4" xfId="719"/>
    <cellStyle name="Standard 50" xfId="627"/>
    <cellStyle name="Standard 50 2" xfId="671"/>
    <cellStyle name="Standard 51" xfId="628"/>
    <cellStyle name="Standard 51 2" xfId="672"/>
    <cellStyle name="Standard 52" xfId="629"/>
    <cellStyle name="Standard 52 2" xfId="673"/>
    <cellStyle name="Standard 53" xfId="679"/>
    <cellStyle name="Standard 53 2" xfId="680"/>
    <cellStyle name="Standard 54" xfId="681"/>
    <cellStyle name="Standard 55" xfId="682"/>
    <cellStyle name="Standard 56" xfId="683"/>
    <cellStyle name="Standard 57" xfId="724"/>
    <cellStyle name="Standard 58" xfId="729"/>
    <cellStyle name="Standard 6" xfId="583"/>
    <cellStyle name="Standard 6 2" xfId="674"/>
    <cellStyle name="Standard 7" xfId="584"/>
    <cellStyle name="Standard 7 2" xfId="675"/>
    <cellStyle name="Standard 8" xfId="585"/>
    <cellStyle name="Standard 8 2" xfId="676"/>
    <cellStyle name="Standard 9" xfId="586"/>
    <cellStyle name="Standard 9 2" xfId="677"/>
    <cellStyle name="style1533583202357" xfId="700"/>
    <cellStyle name="style1533583202905" xfId="705"/>
    <cellStyle name="style1533583202986" xfId="701"/>
    <cellStyle name="style1533583203050" xfId="710"/>
    <cellStyle name="style1533583203104" xfId="706"/>
    <cellStyle name="style1533583203166" xfId="707"/>
    <cellStyle name="style1533583203218" xfId="708"/>
    <cellStyle name="style1533583203266" xfId="702"/>
    <cellStyle name="style1533583203308" xfId="703"/>
    <cellStyle name="style1533583203350" xfId="704"/>
    <cellStyle name="style1533583203430" xfId="7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 1: Satisfied with the way democracy works in the Philippines</a:t>
            </a:r>
          </a:p>
        </c:rich>
      </c:tx>
      <c:layout/>
      <c:overlay val="0"/>
    </c:title>
    <c:autoTitleDeleted val="0"/>
    <c:plotArea>
      <c:layout/>
      <c:barChart>
        <c:barDir val="col"/>
        <c:grouping val="clustered"/>
        <c:varyColors val="0"/>
        <c:ser>
          <c:idx val="0"/>
          <c:order val="0"/>
          <c:tx>
            <c:strRef>
              <c:f>'Figure 1'!$C$11</c:f>
              <c:strCache>
                <c:ptCount val="1"/>
                <c:pt idx="0">
                  <c:v>very + fairly satisfied</c:v>
                </c:pt>
              </c:strCache>
            </c:strRef>
          </c:tx>
          <c:spPr>
            <a:pattFill prst="ltHorz">
              <a:fgClr>
                <a:schemeClr val="tx1"/>
              </a:fgClr>
              <a:bgClr>
                <a:schemeClr val="bg1"/>
              </a:bgClr>
            </a:pattFill>
            <a:ln>
              <a:solidFill>
                <a:schemeClr val="tx1"/>
              </a:solidFill>
            </a:ln>
          </c:spPr>
          <c:invertIfNegative val="0"/>
          <c:cat>
            <c:multiLvlStrRef>
              <c:f>'Figure 1'!$A$12:$B$37</c:f>
              <c:multiLvlStrCache>
                <c:ptCount val="26"/>
                <c:lvl>
                  <c:pt idx="0">
                    <c:v>June 04</c:v>
                  </c:pt>
                  <c:pt idx="1">
                    <c:v>Dec 04</c:v>
                  </c:pt>
                  <c:pt idx="2">
                    <c:v>Aug 05</c:v>
                  </c:pt>
                  <c:pt idx="3">
                    <c:v>Dec 05</c:v>
                  </c:pt>
                  <c:pt idx="4">
                    <c:v>Sep 06</c:v>
                  </c:pt>
                  <c:pt idx="5">
                    <c:v>Apr 07</c:v>
                  </c:pt>
                  <c:pt idx="6">
                    <c:v>Sep 07</c:v>
                  </c:pt>
                  <c:pt idx="7">
                    <c:v>Jun 08</c:v>
                  </c:pt>
                  <c:pt idx="8">
                    <c:v>Feb 09</c:v>
                  </c:pt>
                  <c:pt idx="9">
                    <c:v>Jun 09</c:v>
                  </c:pt>
                  <c:pt idx="10">
                    <c:v>Mar 10</c:v>
                  </c:pt>
                  <c:pt idx="11">
                    <c:v>Jun 10</c:v>
                  </c:pt>
                  <c:pt idx="12">
                    <c:v>Sep 10</c:v>
                  </c:pt>
                  <c:pt idx="13">
                    <c:v>Mar 11</c:v>
                  </c:pt>
                  <c:pt idx="14">
                    <c:v>Mar 12</c:v>
                  </c:pt>
                  <c:pt idx="15">
                    <c:v>Mar 13</c:v>
                  </c:pt>
                  <c:pt idx="16">
                    <c:v>Jun 13</c:v>
                  </c:pt>
                  <c:pt idx="17">
                    <c:v>Sep 13</c:v>
                  </c:pt>
                  <c:pt idx="18">
                    <c:v>Jun 14</c:v>
                  </c:pt>
                  <c:pt idx="19">
                    <c:v>Jun 15</c:v>
                  </c:pt>
                  <c:pt idx="20">
                    <c:v>Dec 15</c:v>
                  </c:pt>
                  <c:pt idx="21">
                    <c:v>Jun 16</c:v>
                  </c:pt>
                  <c:pt idx="22">
                    <c:v>Sep 16</c:v>
                  </c:pt>
                  <c:pt idx="23">
                    <c:v>Jun 17</c:v>
                  </c:pt>
                  <c:pt idx="24">
                    <c:v>Mar 18</c:v>
                  </c:pt>
                  <c:pt idx="25">
                    <c:v>Sep 18</c:v>
                  </c:pt>
                </c:lvl>
                <c:lvl>
                  <c:pt idx="0">
                    <c:v>Arroyo</c:v>
                  </c:pt>
                  <c:pt idx="12">
                    <c:v>Aquino</c:v>
                  </c:pt>
                  <c:pt idx="22">
                    <c:v>Duterte</c:v>
                  </c:pt>
                </c:lvl>
              </c:multiLvlStrCache>
            </c:multiLvlStrRef>
          </c:cat>
          <c:val>
            <c:numRef>
              <c:f>'Figure 1'!$C$12:$C$37</c:f>
              <c:numCache>
                <c:formatCode>General</c:formatCode>
                <c:ptCount val="26"/>
                <c:pt idx="0">
                  <c:v>44</c:v>
                </c:pt>
                <c:pt idx="1">
                  <c:v>40</c:v>
                </c:pt>
                <c:pt idx="2">
                  <c:v>44</c:v>
                </c:pt>
                <c:pt idx="3">
                  <c:v>48</c:v>
                </c:pt>
                <c:pt idx="4">
                  <c:v>45</c:v>
                </c:pt>
                <c:pt idx="5">
                  <c:v>46</c:v>
                </c:pt>
                <c:pt idx="6">
                  <c:v>54</c:v>
                </c:pt>
                <c:pt idx="7">
                  <c:v>31</c:v>
                </c:pt>
                <c:pt idx="8">
                  <c:v>41</c:v>
                </c:pt>
                <c:pt idx="9">
                  <c:v>43</c:v>
                </c:pt>
                <c:pt idx="10">
                  <c:v>41</c:v>
                </c:pt>
                <c:pt idx="11">
                  <c:v>43</c:v>
                </c:pt>
                <c:pt idx="12">
                  <c:v>69</c:v>
                </c:pt>
                <c:pt idx="13">
                  <c:v>64</c:v>
                </c:pt>
                <c:pt idx="14">
                  <c:v>65</c:v>
                </c:pt>
                <c:pt idx="15">
                  <c:v>74</c:v>
                </c:pt>
                <c:pt idx="16">
                  <c:v>80</c:v>
                </c:pt>
                <c:pt idx="17">
                  <c:v>68</c:v>
                </c:pt>
                <c:pt idx="18">
                  <c:v>59</c:v>
                </c:pt>
                <c:pt idx="19">
                  <c:v>77</c:v>
                </c:pt>
                <c:pt idx="20">
                  <c:v>76</c:v>
                </c:pt>
                <c:pt idx="21">
                  <c:v>79</c:v>
                </c:pt>
                <c:pt idx="22">
                  <c:v>86</c:v>
                </c:pt>
                <c:pt idx="23">
                  <c:v>80</c:v>
                </c:pt>
                <c:pt idx="24">
                  <c:v>78</c:v>
                </c:pt>
                <c:pt idx="25">
                  <c:v>84</c:v>
                </c:pt>
              </c:numCache>
            </c:numRef>
          </c:val>
        </c:ser>
        <c:dLbls>
          <c:showLegendKey val="0"/>
          <c:showVal val="0"/>
          <c:showCatName val="0"/>
          <c:showSerName val="0"/>
          <c:showPercent val="0"/>
          <c:showBubbleSize val="0"/>
        </c:dLbls>
        <c:gapWidth val="40"/>
        <c:axId val="339707392"/>
        <c:axId val="339708928"/>
      </c:barChart>
      <c:catAx>
        <c:axId val="339707392"/>
        <c:scaling>
          <c:orientation val="minMax"/>
        </c:scaling>
        <c:delete val="0"/>
        <c:axPos val="b"/>
        <c:majorTickMark val="out"/>
        <c:minorTickMark val="none"/>
        <c:tickLblPos val="nextTo"/>
        <c:crossAx val="339708928"/>
        <c:crosses val="autoZero"/>
        <c:auto val="1"/>
        <c:lblAlgn val="ctr"/>
        <c:lblOffset val="100"/>
        <c:noMultiLvlLbl val="0"/>
      </c:catAx>
      <c:valAx>
        <c:axId val="339708928"/>
        <c:scaling>
          <c:orientation val="minMax"/>
        </c:scaling>
        <c:delete val="0"/>
        <c:axPos val="l"/>
        <c:majorGridlines/>
        <c:numFmt formatCode="General" sourceLinked="1"/>
        <c:majorTickMark val="out"/>
        <c:minorTickMark val="none"/>
        <c:tickLblPos val="nextTo"/>
        <c:crossAx val="33970739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100"/>
              <a:t>Figure 7: Comparison of</a:t>
            </a:r>
            <a:r>
              <a:rPr lang="en-US" sz="1100" baseline="0"/>
              <a:t> selected indicators for the Philippines and select Asian countries</a:t>
            </a:r>
            <a:endParaRPr lang="en-US" sz="1100"/>
          </a:p>
        </c:rich>
      </c:tx>
      <c:overlay val="0"/>
    </c:title>
    <c:autoTitleDeleted val="0"/>
    <c:plotArea>
      <c:layout>
        <c:manualLayout>
          <c:layoutTarget val="inner"/>
          <c:xMode val="edge"/>
          <c:yMode val="edge"/>
          <c:x val="4.125410183325938E-2"/>
          <c:y val="0.15524314668999709"/>
          <c:w val="0.94722905338838359"/>
          <c:h val="0.5863848789734617"/>
        </c:manualLayout>
      </c:layout>
      <c:barChart>
        <c:barDir val="col"/>
        <c:grouping val="clustered"/>
        <c:varyColors val="0"/>
        <c:ser>
          <c:idx val="0"/>
          <c:order val="0"/>
          <c:tx>
            <c:strRef>
              <c:f>'Figure 7'!$A$27</c:f>
              <c:strCache>
                <c:ptCount val="1"/>
                <c:pt idx="0">
                  <c:v>India</c:v>
                </c:pt>
              </c:strCache>
            </c:strRef>
          </c:tx>
          <c:invertIfNegative val="0"/>
          <c:cat>
            <c:multiLvlStrRef>
              <c:f>'Figure 7'!$B$25:$K$26</c:f>
              <c:multiLvlStrCache>
                <c:ptCount val="10"/>
                <c:lvl>
                  <c:pt idx="0">
                    <c:v>2000s</c:v>
                  </c:pt>
                  <c:pt idx="1">
                    <c:v>2010s</c:v>
                  </c:pt>
                  <c:pt idx="2">
                    <c:v>2000s</c:v>
                  </c:pt>
                  <c:pt idx="3">
                    <c:v>2010s</c:v>
                  </c:pt>
                  <c:pt idx="4">
                    <c:v>2000s</c:v>
                  </c:pt>
                  <c:pt idx="5">
                    <c:v>2010s</c:v>
                  </c:pt>
                  <c:pt idx="6">
                    <c:v>2000s</c:v>
                  </c:pt>
                  <c:pt idx="7">
                    <c:v>2010s</c:v>
                  </c:pt>
                  <c:pt idx="8">
                    <c:v>2000s</c:v>
                  </c:pt>
                  <c:pt idx="9">
                    <c:v>2010s</c:v>
                  </c:pt>
                </c:lvl>
                <c:lvl>
                  <c:pt idx="0">
                    <c:v>Gini Index </c:v>
                  </c:pt>
                  <c:pt idx="2">
                    <c:v>Income share lowest 40%</c:v>
                  </c:pt>
                  <c:pt idx="4">
                    <c:v>income share highest 10%</c:v>
                  </c:pt>
                  <c:pt idx="6">
                    <c:v>poverty headcount $1.9 per day</c:v>
                  </c:pt>
                  <c:pt idx="8">
                    <c:v>intentional homicide rate per 100,000 pop</c:v>
                  </c:pt>
                </c:lvl>
              </c:multiLvlStrCache>
            </c:multiLvlStrRef>
          </c:cat>
          <c:val>
            <c:numRef>
              <c:f>'Figure 7'!$B$27:$K$27</c:f>
              <c:numCache>
                <c:formatCode>#,#00</c:formatCode>
                <c:ptCount val="10"/>
                <c:pt idx="0">
                  <c:v>34.9</c:v>
                </c:pt>
                <c:pt idx="1">
                  <c:v>35.700000000000003</c:v>
                </c:pt>
                <c:pt idx="2">
                  <c:v>20.3</c:v>
                </c:pt>
                <c:pt idx="3">
                  <c:v>19.799999999999997</c:v>
                </c:pt>
                <c:pt idx="4">
                  <c:v>29.55</c:v>
                </c:pt>
                <c:pt idx="5">
                  <c:v>30.1</c:v>
                </c:pt>
                <c:pt idx="6">
                  <c:v>34.650000000000006</c:v>
                </c:pt>
                <c:pt idx="7">
                  <c:v>21.2</c:v>
                </c:pt>
                <c:pt idx="8">
                  <c:v>4.0399999999999983</c:v>
                </c:pt>
                <c:pt idx="9">
                  <c:v>3.6142857142857139</c:v>
                </c:pt>
              </c:numCache>
            </c:numRef>
          </c:val>
        </c:ser>
        <c:ser>
          <c:idx val="1"/>
          <c:order val="1"/>
          <c:tx>
            <c:strRef>
              <c:f>'Figure 7'!$A$28</c:f>
              <c:strCache>
                <c:ptCount val="1"/>
                <c:pt idx="0">
                  <c:v>Indonesia</c:v>
                </c:pt>
              </c:strCache>
            </c:strRef>
          </c:tx>
          <c:invertIfNegative val="0"/>
          <c:cat>
            <c:multiLvlStrRef>
              <c:f>'Figure 7'!$B$25:$K$26</c:f>
              <c:multiLvlStrCache>
                <c:ptCount val="10"/>
                <c:lvl>
                  <c:pt idx="0">
                    <c:v>2000s</c:v>
                  </c:pt>
                  <c:pt idx="1">
                    <c:v>2010s</c:v>
                  </c:pt>
                  <c:pt idx="2">
                    <c:v>2000s</c:v>
                  </c:pt>
                  <c:pt idx="3">
                    <c:v>2010s</c:v>
                  </c:pt>
                  <c:pt idx="4">
                    <c:v>2000s</c:v>
                  </c:pt>
                  <c:pt idx="5">
                    <c:v>2010s</c:v>
                  </c:pt>
                  <c:pt idx="6">
                    <c:v>2000s</c:v>
                  </c:pt>
                  <c:pt idx="7">
                    <c:v>2010s</c:v>
                  </c:pt>
                  <c:pt idx="8">
                    <c:v>2000s</c:v>
                  </c:pt>
                  <c:pt idx="9">
                    <c:v>2010s</c:v>
                  </c:pt>
                </c:lvl>
                <c:lvl>
                  <c:pt idx="0">
                    <c:v>Gini Index </c:v>
                  </c:pt>
                  <c:pt idx="2">
                    <c:v>Income share lowest 40%</c:v>
                  </c:pt>
                  <c:pt idx="4">
                    <c:v>income share highest 10%</c:v>
                  </c:pt>
                  <c:pt idx="6">
                    <c:v>poverty headcount $1.9 per day</c:v>
                  </c:pt>
                  <c:pt idx="8">
                    <c:v>intentional homicide rate per 100,000 pop</c:v>
                  </c:pt>
                </c:lvl>
              </c:multiLvlStrCache>
            </c:multiLvlStrRef>
          </c:cat>
          <c:val>
            <c:numRef>
              <c:f>'Figure 7'!$B$28:$K$28</c:f>
              <c:numCache>
                <c:formatCode>#,#00</c:formatCode>
                <c:ptCount val="10"/>
                <c:pt idx="0">
                  <c:v>32.68</c:v>
                </c:pt>
                <c:pt idx="1">
                  <c:v>38.925000000000004</c:v>
                </c:pt>
                <c:pt idx="2">
                  <c:v>18.639999999999997</c:v>
                </c:pt>
                <c:pt idx="3">
                  <c:v>17.675000000000001</c:v>
                </c:pt>
                <c:pt idx="4">
                  <c:v>27.119999999999997</c:v>
                </c:pt>
                <c:pt idx="5">
                  <c:v>31.175000000000001</c:v>
                </c:pt>
                <c:pt idx="6">
                  <c:v>25.5</c:v>
                </c:pt>
                <c:pt idx="7">
                  <c:v>9.6624999999999996</c:v>
                </c:pt>
                <c:pt idx="8">
                  <c:v>0.67999999999999994</c:v>
                </c:pt>
                <c:pt idx="9">
                  <c:v>0.51250000000000007</c:v>
                </c:pt>
              </c:numCache>
            </c:numRef>
          </c:val>
        </c:ser>
        <c:ser>
          <c:idx val="2"/>
          <c:order val="2"/>
          <c:tx>
            <c:strRef>
              <c:f>'Figure 7'!$A$29</c:f>
              <c:strCache>
                <c:ptCount val="1"/>
                <c:pt idx="0">
                  <c:v>Malaysia</c:v>
                </c:pt>
              </c:strCache>
            </c:strRef>
          </c:tx>
          <c:invertIfNegative val="0"/>
          <c:cat>
            <c:multiLvlStrRef>
              <c:f>'Figure 7'!$B$25:$K$26</c:f>
              <c:multiLvlStrCache>
                <c:ptCount val="10"/>
                <c:lvl>
                  <c:pt idx="0">
                    <c:v>2000s</c:v>
                  </c:pt>
                  <c:pt idx="1">
                    <c:v>2010s</c:v>
                  </c:pt>
                  <c:pt idx="2">
                    <c:v>2000s</c:v>
                  </c:pt>
                  <c:pt idx="3">
                    <c:v>2010s</c:v>
                  </c:pt>
                  <c:pt idx="4">
                    <c:v>2000s</c:v>
                  </c:pt>
                  <c:pt idx="5">
                    <c:v>2010s</c:v>
                  </c:pt>
                  <c:pt idx="6">
                    <c:v>2000s</c:v>
                  </c:pt>
                  <c:pt idx="7">
                    <c:v>2010s</c:v>
                  </c:pt>
                  <c:pt idx="8">
                    <c:v>2000s</c:v>
                  </c:pt>
                  <c:pt idx="9">
                    <c:v>2010s</c:v>
                  </c:pt>
                </c:lvl>
                <c:lvl>
                  <c:pt idx="0">
                    <c:v>Gini Index </c:v>
                  </c:pt>
                  <c:pt idx="2">
                    <c:v>Income share lowest 40%</c:v>
                  </c:pt>
                  <c:pt idx="4">
                    <c:v>income share highest 10%</c:v>
                  </c:pt>
                  <c:pt idx="6">
                    <c:v>poverty headcount $1.9 per day</c:v>
                  </c:pt>
                  <c:pt idx="8">
                    <c:v>intentional homicide rate per 100,000 pop</c:v>
                  </c:pt>
                </c:lvl>
              </c:multiLvlStrCache>
            </c:multiLvlStrRef>
          </c:cat>
          <c:val>
            <c:numRef>
              <c:f>'Figure 7'!$B$29:$K$29</c:f>
              <c:numCache>
                <c:formatCode>#,#00</c:formatCode>
                <c:ptCount val="10"/>
                <c:pt idx="0">
                  <c:v>45.9</c:v>
                </c:pt>
                <c:pt idx="1">
                  <c:v>42.066666666666663</c:v>
                </c:pt>
                <c:pt idx="2">
                  <c:v>13.566666666666668</c:v>
                </c:pt>
                <c:pt idx="3">
                  <c:v>15.433333333333332</c:v>
                </c:pt>
                <c:pt idx="4">
                  <c:v>34.533333333333339</c:v>
                </c:pt>
                <c:pt idx="5">
                  <c:v>32.1</c:v>
                </c:pt>
                <c:pt idx="6">
                  <c:v>0.46666666666666662</c:v>
                </c:pt>
                <c:pt idx="7">
                  <c:v>0.1</c:v>
                </c:pt>
                <c:pt idx="8">
                  <c:v>2.2399999999999998</c:v>
                </c:pt>
                <c:pt idx="9">
                  <c:v>2</c:v>
                </c:pt>
              </c:numCache>
            </c:numRef>
          </c:val>
        </c:ser>
        <c:ser>
          <c:idx val="3"/>
          <c:order val="3"/>
          <c:tx>
            <c:strRef>
              <c:f>'Figure 7'!$A$30</c:f>
              <c:strCache>
                <c:ptCount val="1"/>
                <c:pt idx="0">
                  <c:v>Thailand</c:v>
                </c:pt>
              </c:strCache>
            </c:strRef>
          </c:tx>
          <c:spPr>
            <a:solidFill>
              <a:schemeClr val="tx1">
                <a:lumMod val="95000"/>
                <a:lumOff val="5000"/>
              </a:schemeClr>
            </a:solidFill>
          </c:spPr>
          <c:invertIfNegative val="0"/>
          <c:cat>
            <c:multiLvlStrRef>
              <c:f>'Figure 7'!$B$25:$K$26</c:f>
              <c:multiLvlStrCache>
                <c:ptCount val="10"/>
                <c:lvl>
                  <c:pt idx="0">
                    <c:v>2000s</c:v>
                  </c:pt>
                  <c:pt idx="1">
                    <c:v>2010s</c:v>
                  </c:pt>
                  <c:pt idx="2">
                    <c:v>2000s</c:v>
                  </c:pt>
                  <c:pt idx="3">
                    <c:v>2010s</c:v>
                  </c:pt>
                  <c:pt idx="4">
                    <c:v>2000s</c:v>
                  </c:pt>
                  <c:pt idx="5">
                    <c:v>2010s</c:v>
                  </c:pt>
                  <c:pt idx="6">
                    <c:v>2000s</c:v>
                  </c:pt>
                  <c:pt idx="7">
                    <c:v>2010s</c:v>
                  </c:pt>
                  <c:pt idx="8">
                    <c:v>2000s</c:v>
                  </c:pt>
                  <c:pt idx="9">
                    <c:v>2010s</c:v>
                  </c:pt>
                </c:lvl>
                <c:lvl>
                  <c:pt idx="0">
                    <c:v>Gini Index </c:v>
                  </c:pt>
                  <c:pt idx="2">
                    <c:v>Income share lowest 40%</c:v>
                  </c:pt>
                  <c:pt idx="4">
                    <c:v>income share highest 10%</c:v>
                  </c:pt>
                  <c:pt idx="6">
                    <c:v>poverty headcount $1.9 per day</c:v>
                  </c:pt>
                  <c:pt idx="8">
                    <c:v>intentional homicide rate per 100,000 pop</c:v>
                  </c:pt>
                </c:lvl>
              </c:multiLvlStrCache>
            </c:multiLvlStrRef>
          </c:cat>
          <c:val>
            <c:numRef>
              <c:f>'Figure 7'!$B$30:$K$30</c:f>
              <c:numCache>
                <c:formatCode>#,#00</c:formatCode>
                <c:ptCount val="10"/>
                <c:pt idx="0">
                  <c:v>41.242857142857147</c:v>
                </c:pt>
                <c:pt idx="1">
                  <c:v>37.549999999999997</c:v>
                </c:pt>
                <c:pt idx="2">
                  <c:v>16.257142857142856</c:v>
                </c:pt>
                <c:pt idx="3">
                  <c:v>17.962499999999999</c:v>
                </c:pt>
                <c:pt idx="4">
                  <c:v>32.24285714285714</c:v>
                </c:pt>
                <c:pt idx="5">
                  <c:v>29.325000000000003</c:v>
                </c:pt>
                <c:pt idx="6">
                  <c:v>0.81428571428571428</c:v>
                </c:pt>
                <c:pt idx="7">
                  <c:v>0.1</c:v>
                </c:pt>
                <c:pt idx="8">
                  <c:v>7.24</c:v>
                </c:pt>
                <c:pt idx="9">
                  <c:v>4.2857142857142856</c:v>
                </c:pt>
              </c:numCache>
            </c:numRef>
          </c:val>
        </c:ser>
        <c:ser>
          <c:idx val="4"/>
          <c:order val="4"/>
          <c:tx>
            <c:strRef>
              <c:f>'Figure 7'!$A$31</c:f>
              <c:strCache>
                <c:ptCount val="1"/>
                <c:pt idx="0">
                  <c:v>Philippines</c:v>
                </c:pt>
              </c:strCache>
            </c:strRef>
          </c:tx>
          <c:spPr>
            <a:pattFill prst="ltHorz">
              <a:fgClr>
                <a:schemeClr val="tx1"/>
              </a:fgClr>
              <a:bgClr>
                <a:schemeClr val="bg1"/>
              </a:bgClr>
            </a:pattFill>
            <a:ln>
              <a:solidFill>
                <a:schemeClr val="tx1"/>
              </a:solidFill>
            </a:ln>
          </c:spPr>
          <c:invertIfNegative val="0"/>
          <c:cat>
            <c:multiLvlStrRef>
              <c:f>'Figure 7'!$B$25:$K$26</c:f>
              <c:multiLvlStrCache>
                <c:ptCount val="10"/>
                <c:lvl>
                  <c:pt idx="0">
                    <c:v>2000s</c:v>
                  </c:pt>
                  <c:pt idx="1">
                    <c:v>2010s</c:v>
                  </c:pt>
                  <c:pt idx="2">
                    <c:v>2000s</c:v>
                  </c:pt>
                  <c:pt idx="3">
                    <c:v>2010s</c:v>
                  </c:pt>
                  <c:pt idx="4">
                    <c:v>2000s</c:v>
                  </c:pt>
                  <c:pt idx="5">
                    <c:v>2010s</c:v>
                  </c:pt>
                  <c:pt idx="6">
                    <c:v>2000s</c:v>
                  </c:pt>
                  <c:pt idx="7">
                    <c:v>2010s</c:v>
                  </c:pt>
                  <c:pt idx="8">
                    <c:v>2000s</c:v>
                  </c:pt>
                  <c:pt idx="9">
                    <c:v>2010s</c:v>
                  </c:pt>
                </c:lvl>
                <c:lvl>
                  <c:pt idx="0">
                    <c:v>Gini Index </c:v>
                  </c:pt>
                  <c:pt idx="2">
                    <c:v>Income share lowest 40%</c:v>
                  </c:pt>
                  <c:pt idx="4">
                    <c:v>income share highest 10%</c:v>
                  </c:pt>
                  <c:pt idx="6">
                    <c:v>poverty headcount $1.9 per day</c:v>
                  </c:pt>
                  <c:pt idx="8">
                    <c:v>intentional homicide rate per 100,000 pop</c:v>
                  </c:pt>
                </c:lvl>
              </c:multiLvlStrCache>
            </c:multiLvlStrRef>
          </c:cat>
          <c:val>
            <c:numRef>
              <c:f>'Figure 7'!$B$31:$K$31</c:f>
              <c:numCache>
                <c:formatCode>#,#00</c:formatCode>
                <c:ptCount val="10"/>
                <c:pt idx="0">
                  <c:v>46.95</c:v>
                </c:pt>
                <c:pt idx="1">
                  <c:v>45.45</c:v>
                </c:pt>
                <c:pt idx="2">
                  <c:v>13.8</c:v>
                </c:pt>
                <c:pt idx="3">
                  <c:v>14.45</c:v>
                </c:pt>
                <c:pt idx="4">
                  <c:v>36.799999999999997</c:v>
                </c:pt>
                <c:pt idx="5">
                  <c:v>35.549999999999997</c:v>
                </c:pt>
                <c:pt idx="6">
                  <c:v>13.125</c:v>
                </c:pt>
                <c:pt idx="7">
                  <c:v>8.3000000000000007</c:v>
                </c:pt>
                <c:pt idx="8">
                  <c:v>7.57</c:v>
                </c:pt>
                <c:pt idx="9">
                  <c:v>9.3500000000000014</c:v>
                </c:pt>
              </c:numCache>
            </c:numRef>
          </c:val>
        </c:ser>
        <c:dLbls>
          <c:showLegendKey val="0"/>
          <c:showVal val="0"/>
          <c:showCatName val="0"/>
          <c:showSerName val="0"/>
          <c:showPercent val="0"/>
          <c:showBubbleSize val="0"/>
        </c:dLbls>
        <c:gapWidth val="150"/>
        <c:axId val="341147008"/>
        <c:axId val="341152896"/>
      </c:barChart>
      <c:catAx>
        <c:axId val="341147008"/>
        <c:scaling>
          <c:orientation val="minMax"/>
        </c:scaling>
        <c:delete val="0"/>
        <c:axPos val="b"/>
        <c:majorTickMark val="out"/>
        <c:minorTickMark val="none"/>
        <c:tickLblPos val="nextTo"/>
        <c:crossAx val="341152896"/>
        <c:crosses val="autoZero"/>
        <c:auto val="1"/>
        <c:lblAlgn val="ctr"/>
        <c:lblOffset val="100"/>
        <c:noMultiLvlLbl val="0"/>
      </c:catAx>
      <c:valAx>
        <c:axId val="341152896"/>
        <c:scaling>
          <c:orientation val="minMax"/>
        </c:scaling>
        <c:delete val="0"/>
        <c:axPos val="l"/>
        <c:majorGridlines/>
        <c:numFmt formatCode="#,#00" sourceLinked="1"/>
        <c:majorTickMark val="out"/>
        <c:minorTickMark val="none"/>
        <c:tickLblPos val="nextTo"/>
        <c:crossAx val="341147008"/>
        <c:crosses val="autoZero"/>
        <c:crossBetween val="between"/>
      </c:valAx>
    </c:plotArea>
    <c:legend>
      <c:legendPos val="r"/>
      <c:layout>
        <c:manualLayout>
          <c:xMode val="edge"/>
          <c:yMode val="edge"/>
          <c:x val="0.31353886996217156"/>
          <c:y val="0.15744313210848646"/>
          <c:w val="0.65303228572073191"/>
          <c:h val="5.7474846894138225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100"/>
              <a:t>Figure 8a: Poverty rate 2003-2018 (of population)</a:t>
            </a:r>
          </a:p>
        </c:rich>
      </c:tx>
      <c:layout/>
      <c:overlay val="0"/>
    </c:title>
    <c:autoTitleDeleted val="0"/>
    <c:plotArea>
      <c:layout/>
      <c:barChart>
        <c:barDir val="col"/>
        <c:grouping val="clustered"/>
        <c:varyColors val="0"/>
        <c:ser>
          <c:idx val="0"/>
          <c:order val="0"/>
          <c:tx>
            <c:strRef>
              <c:f>'Figure 8a+8b'!$A$36</c:f>
              <c:strCache>
                <c:ptCount val="1"/>
                <c:pt idx="0">
                  <c:v>populaton</c:v>
                </c:pt>
              </c:strCache>
            </c:strRef>
          </c:tx>
          <c:invertIfNegative val="0"/>
          <c:dPt>
            <c:idx val="3"/>
            <c:invertIfNegative val="0"/>
            <c:bubble3D val="0"/>
            <c:spPr>
              <a:pattFill prst="ltHorz">
                <a:fgClr>
                  <a:schemeClr val="tx1">
                    <a:lumMod val="95000"/>
                    <a:lumOff val="5000"/>
                  </a:schemeClr>
                </a:fgClr>
                <a:bgClr>
                  <a:schemeClr val="bg1"/>
                </a:bgClr>
              </a:pattFill>
              <a:ln>
                <a:solidFill>
                  <a:schemeClr val="tx1"/>
                </a:solidFill>
              </a:ln>
            </c:spPr>
          </c:dPt>
          <c:dPt>
            <c:idx val="4"/>
            <c:invertIfNegative val="0"/>
            <c:bubble3D val="0"/>
            <c:spPr>
              <a:pattFill prst="ltHorz">
                <a:fgClr>
                  <a:schemeClr val="tx1">
                    <a:lumMod val="95000"/>
                    <a:lumOff val="5000"/>
                  </a:schemeClr>
                </a:fgClr>
                <a:bgClr>
                  <a:schemeClr val="bg1"/>
                </a:bgClr>
              </a:pattFill>
              <a:ln>
                <a:solidFill>
                  <a:schemeClr val="tx1"/>
                </a:solidFill>
              </a:ln>
            </c:spPr>
          </c:dPt>
          <c:dPt>
            <c:idx val="5"/>
            <c:invertIfNegative val="0"/>
            <c:bubble3D val="0"/>
            <c:spPr>
              <a:solidFill>
                <a:schemeClr val="bg1">
                  <a:lumMod val="75000"/>
                </a:schemeClr>
              </a:solidFill>
              <a:ln>
                <a:solidFill>
                  <a:schemeClr val="tx1"/>
                </a:solidFill>
              </a:ln>
            </c:spPr>
          </c:dPt>
          <c:cat>
            <c:multiLvlStrRef>
              <c:f>'Figure 8a+8b'!$B$34:$G$35</c:f>
              <c:multiLvlStrCache>
                <c:ptCount val="6"/>
                <c:lvl>
                  <c:pt idx="0">
                    <c:v>2003</c:v>
                  </c:pt>
                  <c:pt idx="1">
                    <c:v>2006</c:v>
                  </c:pt>
                  <c:pt idx="2">
                    <c:v>2009</c:v>
                  </c:pt>
                  <c:pt idx="3">
                    <c:v>2012</c:v>
                  </c:pt>
                  <c:pt idx="4">
                    <c:v>2015</c:v>
                  </c:pt>
                  <c:pt idx="5">
                    <c:v>2018</c:v>
                  </c:pt>
                </c:lvl>
                <c:lvl>
                  <c:pt idx="0">
                    <c:v>Arroyo</c:v>
                  </c:pt>
                  <c:pt idx="3">
                    <c:v>Aquino</c:v>
                  </c:pt>
                  <c:pt idx="5">
                    <c:v>Duterte</c:v>
                  </c:pt>
                </c:lvl>
              </c:multiLvlStrCache>
            </c:multiLvlStrRef>
          </c:cat>
          <c:val>
            <c:numRef>
              <c:f>'Figure 8a+8b'!$B$36:$G$36</c:f>
              <c:numCache>
                <c:formatCode>General</c:formatCode>
                <c:ptCount val="6"/>
                <c:pt idx="0">
                  <c:v>24.9</c:v>
                </c:pt>
                <c:pt idx="1">
                  <c:v>26.6</c:v>
                </c:pt>
                <c:pt idx="2">
                  <c:v>26.3</c:v>
                </c:pt>
                <c:pt idx="3">
                  <c:v>25.2</c:v>
                </c:pt>
                <c:pt idx="4">
                  <c:v>23.3</c:v>
                </c:pt>
                <c:pt idx="5">
                  <c:v>16.600000000000001</c:v>
                </c:pt>
              </c:numCache>
            </c:numRef>
          </c:val>
        </c:ser>
        <c:dLbls>
          <c:showLegendKey val="0"/>
          <c:showVal val="0"/>
          <c:showCatName val="0"/>
          <c:showSerName val="0"/>
          <c:showPercent val="0"/>
          <c:showBubbleSize val="0"/>
        </c:dLbls>
        <c:gapWidth val="40"/>
        <c:axId val="341236736"/>
        <c:axId val="341242624"/>
      </c:barChart>
      <c:catAx>
        <c:axId val="341236736"/>
        <c:scaling>
          <c:orientation val="minMax"/>
        </c:scaling>
        <c:delete val="0"/>
        <c:axPos val="b"/>
        <c:majorTickMark val="out"/>
        <c:minorTickMark val="none"/>
        <c:tickLblPos val="nextTo"/>
        <c:crossAx val="341242624"/>
        <c:crosses val="autoZero"/>
        <c:auto val="1"/>
        <c:lblAlgn val="ctr"/>
        <c:lblOffset val="100"/>
        <c:noMultiLvlLbl val="0"/>
      </c:catAx>
      <c:valAx>
        <c:axId val="341242624"/>
        <c:scaling>
          <c:orientation val="minMax"/>
          <c:max val="28"/>
          <c:min val="0"/>
        </c:scaling>
        <c:delete val="0"/>
        <c:axPos val="l"/>
        <c:majorGridlines/>
        <c:numFmt formatCode="General" sourceLinked="1"/>
        <c:majorTickMark val="out"/>
        <c:minorTickMark val="none"/>
        <c:tickLblPos val="nextTo"/>
        <c:crossAx val="341236736"/>
        <c:crosses val="autoZero"/>
        <c:crossBetween val="between"/>
        <c:majorUnit val="2"/>
      </c:val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224623353798838E-2"/>
          <c:y val="5.1400554097404488E-2"/>
          <c:w val="0.94524191305557004"/>
          <c:h val="0.69022747156605424"/>
        </c:manualLayout>
      </c:layout>
      <c:barChart>
        <c:barDir val="col"/>
        <c:grouping val="stacked"/>
        <c:varyColors val="0"/>
        <c:ser>
          <c:idx val="0"/>
          <c:order val="0"/>
          <c:tx>
            <c:strRef>
              <c:f>'Figure 8a+8b'!$L$13</c:f>
              <c:strCache>
                <c:ptCount val="1"/>
                <c:pt idx="0">
                  <c:v>unemployed</c:v>
                </c:pt>
              </c:strCache>
            </c:strRef>
          </c:tx>
          <c:spPr>
            <a:pattFill prst="narHorz">
              <a:fgClr>
                <a:schemeClr val="bg1">
                  <a:lumMod val="50000"/>
                </a:schemeClr>
              </a:fgClr>
              <a:bgClr>
                <a:schemeClr val="bg1"/>
              </a:bgClr>
            </a:pattFill>
            <a:ln>
              <a:solidFill>
                <a:schemeClr val="tx1"/>
              </a:solidFill>
            </a:ln>
          </c:spPr>
          <c:invertIfNegative val="0"/>
          <c:cat>
            <c:multiLvlStrRef>
              <c:f>'Figure 8a+8b'!$M$11:$CR$12</c:f>
              <c:multiLvlStrCache>
                <c:ptCount val="84"/>
                <c:lvl>
                  <c:pt idx="0">
                    <c:v>Jan 99</c:v>
                  </c:pt>
                  <c:pt idx="1">
                    <c:v>Apr 99</c:v>
                  </c:pt>
                  <c:pt idx="2">
                    <c:v>Jul 99</c:v>
                  </c:pt>
                  <c:pt idx="3">
                    <c:v>Oct 99</c:v>
                  </c:pt>
                  <c:pt idx="4">
                    <c:v>Jan 00</c:v>
                  </c:pt>
                  <c:pt idx="5">
                    <c:v>Apr 00</c:v>
                  </c:pt>
                  <c:pt idx="6">
                    <c:v>Jul 00</c:v>
                  </c:pt>
                  <c:pt idx="7">
                    <c:v>Oct 00</c:v>
                  </c:pt>
                  <c:pt idx="8">
                    <c:v>Jan 01</c:v>
                  </c:pt>
                  <c:pt idx="9">
                    <c:v>Apr 01</c:v>
                  </c:pt>
                  <c:pt idx="10">
                    <c:v>Jul 01</c:v>
                  </c:pt>
                  <c:pt idx="11">
                    <c:v>Oct 01</c:v>
                  </c:pt>
                  <c:pt idx="12">
                    <c:v>Jan 02</c:v>
                  </c:pt>
                  <c:pt idx="13">
                    <c:v>Apr 02</c:v>
                  </c:pt>
                  <c:pt idx="14">
                    <c:v>Jul 02</c:v>
                  </c:pt>
                  <c:pt idx="15">
                    <c:v>Oct 02</c:v>
                  </c:pt>
                  <c:pt idx="16">
                    <c:v>Jan 03</c:v>
                  </c:pt>
                  <c:pt idx="17">
                    <c:v>Apr 03</c:v>
                  </c:pt>
                  <c:pt idx="18">
                    <c:v>Jul 03</c:v>
                  </c:pt>
                  <c:pt idx="19">
                    <c:v>Oct 03</c:v>
                  </c:pt>
                  <c:pt idx="20">
                    <c:v>Jan 04</c:v>
                  </c:pt>
                  <c:pt idx="21">
                    <c:v>Apr 04</c:v>
                  </c:pt>
                  <c:pt idx="22">
                    <c:v>Jul 04</c:v>
                  </c:pt>
                  <c:pt idx="23">
                    <c:v>Oct 04</c:v>
                  </c:pt>
                  <c:pt idx="24">
                    <c:v>Jan 05</c:v>
                  </c:pt>
                  <c:pt idx="25">
                    <c:v>Apr 05</c:v>
                  </c:pt>
                  <c:pt idx="26">
                    <c:v>Jul 05</c:v>
                  </c:pt>
                  <c:pt idx="27">
                    <c:v>Oct 05</c:v>
                  </c:pt>
                  <c:pt idx="28">
                    <c:v>Jan 06</c:v>
                  </c:pt>
                  <c:pt idx="29">
                    <c:v>Apr 06</c:v>
                  </c:pt>
                  <c:pt idx="30">
                    <c:v>Jul 06</c:v>
                  </c:pt>
                  <c:pt idx="31">
                    <c:v>Oct 06</c:v>
                  </c:pt>
                  <c:pt idx="32">
                    <c:v>Jan 07</c:v>
                  </c:pt>
                  <c:pt idx="33">
                    <c:v>Apr 07</c:v>
                  </c:pt>
                  <c:pt idx="34">
                    <c:v>Jul 07</c:v>
                  </c:pt>
                  <c:pt idx="35">
                    <c:v>Oct 07</c:v>
                  </c:pt>
                  <c:pt idx="36">
                    <c:v>Jan 08</c:v>
                  </c:pt>
                  <c:pt idx="37">
                    <c:v>Apr 08</c:v>
                  </c:pt>
                  <c:pt idx="38">
                    <c:v>Jul 08</c:v>
                  </c:pt>
                  <c:pt idx="39">
                    <c:v>Oct 08</c:v>
                  </c:pt>
                  <c:pt idx="40">
                    <c:v>Jan 09</c:v>
                  </c:pt>
                  <c:pt idx="41">
                    <c:v>Apr 09</c:v>
                  </c:pt>
                  <c:pt idx="42">
                    <c:v>Jul 09</c:v>
                  </c:pt>
                  <c:pt idx="43">
                    <c:v>Oct 09</c:v>
                  </c:pt>
                  <c:pt idx="44">
                    <c:v>Jan 10</c:v>
                  </c:pt>
                  <c:pt idx="45">
                    <c:v>Apr 10</c:v>
                  </c:pt>
                  <c:pt idx="46">
                    <c:v>Jul 10</c:v>
                  </c:pt>
                  <c:pt idx="47">
                    <c:v>Oct 10</c:v>
                  </c:pt>
                  <c:pt idx="48">
                    <c:v>Jan 11</c:v>
                  </c:pt>
                  <c:pt idx="49">
                    <c:v>Apr 11</c:v>
                  </c:pt>
                  <c:pt idx="50">
                    <c:v>Jul 11</c:v>
                  </c:pt>
                  <c:pt idx="51">
                    <c:v>Oct 11</c:v>
                  </c:pt>
                  <c:pt idx="52">
                    <c:v>Jan 12</c:v>
                  </c:pt>
                  <c:pt idx="53">
                    <c:v>Apr 12</c:v>
                  </c:pt>
                  <c:pt idx="54">
                    <c:v>Jul 12</c:v>
                  </c:pt>
                  <c:pt idx="55">
                    <c:v>Oct 12</c:v>
                  </c:pt>
                  <c:pt idx="56">
                    <c:v>Jan 13</c:v>
                  </c:pt>
                  <c:pt idx="57">
                    <c:v>Apr 13</c:v>
                  </c:pt>
                  <c:pt idx="58">
                    <c:v>Jul 13</c:v>
                  </c:pt>
                  <c:pt idx="59">
                    <c:v>Oct 13</c:v>
                  </c:pt>
                  <c:pt idx="60">
                    <c:v>Jan 14</c:v>
                  </c:pt>
                  <c:pt idx="61">
                    <c:v>Apr 14</c:v>
                  </c:pt>
                  <c:pt idx="62">
                    <c:v>Jul 14</c:v>
                  </c:pt>
                  <c:pt idx="63">
                    <c:v>Oct 14</c:v>
                  </c:pt>
                  <c:pt idx="64">
                    <c:v>Jan 15</c:v>
                  </c:pt>
                  <c:pt idx="65">
                    <c:v>Apr 15</c:v>
                  </c:pt>
                  <c:pt idx="66">
                    <c:v>Jul 15</c:v>
                  </c:pt>
                  <c:pt idx="67">
                    <c:v>Oct 15</c:v>
                  </c:pt>
                  <c:pt idx="68">
                    <c:v>Jan 16</c:v>
                  </c:pt>
                  <c:pt idx="69">
                    <c:v>Apr 16</c:v>
                  </c:pt>
                  <c:pt idx="70">
                    <c:v>Jul 16</c:v>
                  </c:pt>
                  <c:pt idx="71">
                    <c:v>Oct 16</c:v>
                  </c:pt>
                  <c:pt idx="72">
                    <c:v>Jan 17</c:v>
                  </c:pt>
                  <c:pt idx="73">
                    <c:v>Apr 17</c:v>
                  </c:pt>
                  <c:pt idx="74">
                    <c:v>Jul 17</c:v>
                  </c:pt>
                  <c:pt idx="75">
                    <c:v>Oct 17</c:v>
                  </c:pt>
                  <c:pt idx="76">
                    <c:v>Jan 18</c:v>
                  </c:pt>
                  <c:pt idx="77">
                    <c:v>Apr 18</c:v>
                  </c:pt>
                  <c:pt idx="78">
                    <c:v>Jul 18</c:v>
                  </c:pt>
                  <c:pt idx="79">
                    <c:v>Oct 18</c:v>
                  </c:pt>
                  <c:pt idx="80">
                    <c:v>Jan 19</c:v>
                  </c:pt>
                  <c:pt idx="81">
                    <c:v>Apr 19</c:v>
                  </c:pt>
                  <c:pt idx="82">
                    <c:v>Jul 19</c:v>
                  </c:pt>
                  <c:pt idx="83">
                    <c:v>Okt 19</c:v>
                  </c:pt>
                </c:lvl>
                <c:lvl>
                  <c:pt idx="0">
                    <c:v>Estrada</c:v>
                  </c:pt>
                  <c:pt idx="9">
                    <c:v>Arroyo</c:v>
                  </c:pt>
                  <c:pt idx="46">
                    <c:v>Aquino</c:v>
                  </c:pt>
                  <c:pt idx="70">
                    <c:v>Duterte</c:v>
                  </c:pt>
                </c:lvl>
              </c:multiLvlStrCache>
            </c:multiLvlStrRef>
          </c:cat>
          <c:val>
            <c:numRef>
              <c:f>'Figure 8a+8b'!$M$13:$CR$13</c:f>
              <c:numCache>
                <c:formatCode>General</c:formatCode>
                <c:ptCount val="84"/>
                <c:pt idx="0">
                  <c:v>9.3000000000000007</c:v>
                </c:pt>
                <c:pt idx="1">
                  <c:v>11.8</c:v>
                </c:pt>
                <c:pt idx="2">
                  <c:v>8.4</c:v>
                </c:pt>
                <c:pt idx="3">
                  <c:v>9.6</c:v>
                </c:pt>
                <c:pt idx="4">
                  <c:v>9.3000000000000007</c:v>
                </c:pt>
                <c:pt idx="5">
                  <c:v>13.9</c:v>
                </c:pt>
                <c:pt idx="6">
                  <c:v>11.1</c:v>
                </c:pt>
                <c:pt idx="7">
                  <c:v>10.1</c:v>
                </c:pt>
                <c:pt idx="8">
                  <c:v>11.4</c:v>
                </c:pt>
                <c:pt idx="9">
                  <c:v>13.3</c:v>
                </c:pt>
                <c:pt idx="10">
                  <c:v>10.1</c:v>
                </c:pt>
                <c:pt idx="11">
                  <c:v>9.8000000000000007</c:v>
                </c:pt>
                <c:pt idx="12">
                  <c:v>10.3</c:v>
                </c:pt>
                <c:pt idx="13">
                  <c:v>13.9</c:v>
                </c:pt>
                <c:pt idx="14">
                  <c:v>11.2</c:v>
                </c:pt>
                <c:pt idx="15">
                  <c:v>10.199999999999999</c:v>
                </c:pt>
                <c:pt idx="16">
                  <c:v>10.6</c:v>
                </c:pt>
                <c:pt idx="17">
                  <c:v>12.2</c:v>
                </c:pt>
                <c:pt idx="18">
                  <c:v>12.7</c:v>
                </c:pt>
                <c:pt idx="19">
                  <c:v>10.1</c:v>
                </c:pt>
                <c:pt idx="20">
                  <c:v>11</c:v>
                </c:pt>
                <c:pt idx="21">
                  <c:v>13.7</c:v>
                </c:pt>
                <c:pt idx="22">
                  <c:v>11.7</c:v>
                </c:pt>
                <c:pt idx="23">
                  <c:v>10.9</c:v>
                </c:pt>
                <c:pt idx="24">
                  <c:v>8.1</c:v>
                </c:pt>
                <c:pt idx="25">
                  <c:v>8.3000000000000007</c:v>
                </c:pt>
                <c:pt idx="26">
                  <c:v>7.7</c:v>
                </c:pt>
                <c:pt idx="27">
                  <c:v>7.4</c:v>
                </c:pt>
                <c:pt idx="28">
                  <c:v>8.1</c:v>
                </c:pt>
                <c:pt idx="29">
                  <c:v>8.1999999999999993</c:v>
                </c:pt>
                <c:pt idx="30">
                  <c:v>8.1</c:v>
                </c:pt>
                <c:pt idx="31">
                  <c:v>7.3</c:v>
                </c:pt>
                <c:pt idx="32">
                  <c:v>7.8</c:v>
                </c:pt>
                <c:pt idx="33">
                  <c:v>7.4</c:v>
                </c:pt>
                <c:pt idx="34">
                  <c:v>7.8</c:v>
                </c:pt>
                <c:pt idx="35">
                  <c:v>6.3</c:v>
                </c:pt>
                <c:pt idx="36">
                  <c:v>7.4</c:v>
                </c:pt>
                <c:pt idx="37">
                  <c:v>8</c:v>
                </c:pt>
                <c:pt idx="38">
                  <c:v>7.4</c:v>
                </c:pt>
                <c:pt idx="39">
                  <c:v>6.8</c:v>
                </c:pt>
                <c:pt idx="40">
                  <c:v>7.7</c:v>
                </c:pt>
                <c:pt idx="41">
                  <c:v>7.5</c:v>
                </c:pt>
                <c:pt idx="42">
                  <c:v>7.6</c:v>
                </c:pt>
                <c:pt idx="43">
                  <c:v>7.1</c:v>
                </c:pt>
                <c:pt idx="44">
                  <c:v>7.3</c:v>
                </c:pt>
                <c:pt idx="45">
                  <c:v>8</c:v>
                </c:pt>
                <c:pt idx="46">
                  <c:v>6.9</c:v>
                </c:pt>
                <c:pt idx="47">
                  <c:v>7.1</c:v>
                </c:pt>
                <c:pt idx="48">
                  <c:v>7.4</c:v>
                </c:pt>
                <c:pt idx="49">
                  <c:v>7.2</c:v>
                </c:pt>
                <c:pt idx="50">
                  <c:v>7.1</c:v>
                </c:pt>
                <c:pt idx="51">
                  <c:v>6.4</c:v>
                </c:pt>
                <c:pt idx="52">
                  <c:v>7.2</c:v>
                </c:pt>
                <c:pt idx="53">
                  <c:v>6.9</c:v>
                </c:pt>
                <c:pt idx="54">
                  <c:v>7</c:v>
                </c:pt>
                <c:pt idx="55">
                  <c:v>6.8</c:v>
                </c:pt>
                <c:pt idx="56">
                  <c:v>7.1</c:v>
                </c:pt>
                <c:pt idx="57">
                  <c:v>7.5</c:v>
                </c:pt>
                <c:pt idx="58">
                  <c:v>7.3</c:v>
                </c:pt>
                <c:pt idx="59">
                  <c:v>6.5</c:v>
                </c:pt>
                <c:pt idx="60">
                  <c:v>7.5</c:v>
                </c:pt>
                <c:pt idx="61">
                  <c:v>7</c:v>
                </c:pt>
                <c:pt idx="62">
                  <c:v>6.7</c:v>
                </c:pt>
                <c:pt idx="63">
                  <c:v>6</c:v>
                </c:pt>
                <c:pt idx="64">
                  <c:v>6.6</c:v>
                </c:pt>
                <c:pt idx="65">
                  <c:v>6.4</c:v>
                </c:pt>
                <c:pt idx="66">
                  <c:v>6.5</c:v>
                </c:pt>
                <c:pt idx="67">
                  <c:v>5.6</c:v>
                </c:pt>
                <c:pt idx="68">
                  <c:v>5.8</c:v>
                </c:pt>
                <c:pt idx="69">
                  <c:v>6.1</c:v>
                </c:pt>
                <c:pt idx="70">
                  <c:v>5.4</c:v>
                </c:pt>
                <c:pt idx="71">
                  <c:v>4.7</c:v>
                </c:pt>
                <c:pt idx="72">
                  <c:v>6.6</c:v>
                </c:pt>
                <c:pt idx="73">
                  <c:v>5.7</c:v>
                </c:pt>
                <c:pt idx="74">
                  <c:v>5.6</c:v>
                </c:pt>
                <c:pt idx="75">
                  <c:v>5</c:v>
                </c:pt>
                <c:pt idx="76">
                  <c:v>5.3</c:v>
                </c:pt>
                <c:pt idx="77">
                  <c:v>5.5</c:v>
                </c:pt>
                <c:pt idx="78">
                  <c:v>5.4</c:v>
                </c:pt>
                <c:pt idx="79">
                  <c:v>5.0999999999999996</c:v>
                </c:pt>
                <c:pt idx="80">
                  <c:v>5.2</c:v>
                </c:pt>
                <c:pt idx="81">
                  <c:v>5.0999999999999996</c:v>
                </c:pt>
                <c:pt idx="82">
                  <c:v>5.4</c:v>
                </c:pt>
                <c:pt idx="83">
                  <c:v>4.5</c:v>
                </c:pt>
              </c:numCache>
            </c:numRef>
          </c:val>
        </c:ser>
        <c:ser>
          <c:idx val="1"/>
          <c:order val="1"/>
          <c:tx>
            <c:strRef>
              <c:f>'Figure 8a+8b'!$L$14</c:f>
              <c:strCache>
                <c:ptCount val="1"/>
                <c:pt idx="0">
                  <c:v>underemployed</c:v>
                </c:pt>
              </c:strCache>
            </c:strRef>
          </c:tx>
          <c:spPr>
            <a:pattFill prst="ltVert">
              <a:fgClr>
                <a:schemeClr val="bg1">
                  <a:lumMod val="50000"/>
                </a:schemeClr>
              </a:fgClr>
              <a:bgClr>
                <a:schemeClr val="bg1"/>
              </a:bgClr>
            </a:pattFill>
            <a:ln>
              <a:solidFill>
                <a:schemeClr val="tx1"/>
              </a:solidFill>
            </a:ln>
          </c:spPr>
          <c:invertIfNegative val="0"/>
          <c:cat>
            <c:multiLvlStrRef>
              <c:f>'Figure 8a+8b'!$M$11:$CR$12</c:f>
              <c:multiLvlStrCache>
                <c:ptCount val="84"/>
                <c:lvl>
                  <c:pt idx="0">
                    <c:v>Jan 99</c:v>
                  </c:pt>
                  <c:pt idx="1">
                    <c:v>Apr 99</c:v>
                  </c:pt>
                  <c:pt idx="2">
                    <c:v>Jul 99</c:v>
                  </c:pt>
                  <c:pt idx="3">
                    <c:v>Oct 99</c:v>
                  </c:pt>
                  <c:pt idx="4">
                    <c:v>Jan 00</c:v>
                  </c:pt>
                  <c:pt idx="5">
                    <c:v>Apr 00</c:v>
                  </c:pt>
                  <c:pt idx="6">
                    <c:v>Jul 00</c:v>
                  </c:pt>
                  <c:pt idx="7">
                    <c:v>Oct 00</c:v>
                  </c:pt>
                  <c:pt idx="8">
                    <c:v>Jan 01</c:v>
                  </c:pt>
                  <c:pt idx="9">
                    <c:v>Apr 01</c:v>
                  </c:pt>
                  <c:pt idx="10">
                    <c:v>Jul 01</c:v>
                  </c:pt>
                  <c:pt idx="11">
                    <c:v>Oct 01</c:v>
                  </c:pt>
                  <c:pt idx="12">
                    <c:v>Jan 02</c:v>
                  </c:pt>
                  <c:pt idx="13">
                    <c:v>Apr 02</c:v>
                  </c:pt>
                  <c:pt idx="14">
                    <c:v>Jul 02</c:v>
                  </c:pt>
                  <c:pt idx="15">
                    <c:v>Oct 02</c:v>
                  </c:pt>
                  <c:pt idx="16">
                    <c:v>Jan 03</c:v>
                  </c:pt>
                  <c:pt idx="17">
                    <c:v>Apr 03</c:v>
                  </c:pt>
                  <c:pt idx="18">
                    <c:v>Jul 03</c:v>
                  </c:pt>
                  <c:pt idx="19">
                    <c:v>Oct 03</c:v>
                  </c:pt>
                  <c:pt idx="20">
                    <c:v>Jan 04</c:v>
                  </c:pt>
                  <c:pt idx="21">
                    <c:v>Apr 04</c:v>
                  </c:pt>
                  <c:pt idx="22">
                    <c:v>Jul 04</c:v>
                  </c:pt>
                  <c:pt idx="23">
                    <c:v>Oct 04</c:v>
                  </c:pt>
                  <c:pt idx="24">
                    <c:v>Jan 05</c:v>
                  </c:pt>
                  <c:pt idx="25">
                    <c:v>Apr 05</c:v>
                  </c:pt>
                  <c:pt idx="26">
                    <c:v>Jul 05</c:v>
                  </c:pt>
                  <c:pt idx="27">
                    <c:v>Oct 05</c:v>
                  </c:pt>
                  <c:pt idx="28">
                    <c:v>Jan 06</c:v>
                  </c:pt>
                  <c:pt idx="29">
                    <c:v>Apr 06</c:v>
                  </c:pt>
                  <c:pt idx="30">
                    <c:v>Jul 06</c:v>
                  </c:pt>
                  <c:pt idx="31">
                    <c:v>Oct 06</c:v>
                  </c:pt>
                  <c:pt idx="32">
                    <c:v>Jan 07</c:v>
                  </c:pt>
                  <c:pt idx="33">
                    <c:v>Apr 07</c:v>
                  </c:pt>
                  <c:pt idx="34">
                    <c:v>Jul 07</c:v>
                  </c:pt>
                  <c:pt idx="35">
                    <c:v>Oct 07</c:v>
                  </c:pt>
                  <c:pt idx="36">
                    <c:v>Jan 08</c:v>
                  </c:pt>
                  <c:pt idx="37">
                    <c:v>Apr 08</c:v>
                  </c:pt>
                  <c:pt idx="38">
                    <c:v>Jul 08</c:v>
                  </c:pt>
                  <c:pt idx="39">
                    <c:v>Oct 08</c:v>
                  </c:pt>
                  <c:pt idx="40">
                    <c:v>Jan 09</c:v>
                  </c:pt>
                  <c:pt idx="41">
                    <c:v>Apr 09</c:v>
                  </c:pt>
                  <c:pt idx="42">
                    <c:v>Jul 09</c:v>
                  </c:pt>
                  <c:pt idx="43">
                    <c:v>Oct 09</c:v>
                  </c:pt>
                  <c:pt idx="44">
                    <c:v>Jan 10</c:v>
                  </c:pt>
                  <c:pt idx="45">
                    <c:v>Apr 10</c:v>
                  </c:pt>
                  <c:pt idx="46">
                    <c:v>Jul 10</c:v>
                  </c:pt>
                  <c:pt idx="47">
                    <c:v>Oct 10</c:v>
                  </c:pt>
                  <c:pt idx="48">
                    <c:v>Jan 11</c:v>
                  </c:pt>
                  <c:pt idx="49">
                    <c:v>Apr 11</c:v>
                  </c:pt>
                  <c:pt idx="50">
                    <c:v>Jul 11</c:v>
                  </c:pt>
                  <c:pt idx="51">
                    <c:v>Oct 11</c:v>
                  </c:pt>
                  <c:pt idx="52">
                    <c:v>Jan 12</c:v>
                  </c:pt>
                  <c:pt idx="53">
                    <c:v>Apr 12</c:v>
                  </c:pt>
                  <c:pt idx="54">
                    <c:v>Jul 12</c:v>
                  </c:pt>
                  <c:pt idx="55">
                    <c:v>Oct 12</c:v>
                  </c:pt>
                  <c:pt idx="56">
                    <c:v>Jan 13</c:v>
                  </c:pt>
                  <c:pt idx="57">
                    <c:v>Apr 13</c:v>
                  </c:pt>
                  <c:pt idx="58">
                    <c:v>Jul 13</c:v>
                  </c:pt>
                  <c:pt idx="59">
                    <c:v>Oct 13</c:v>
                  </c:pt>
                  <c:pt idx="60">
                    <c:v>Jan 14</c:v>
                  </c:pt>
                  <c:pt idx="61">
                    <c:v>Apr 14</c:v>
                  </c:pt>
                  <c:pt idx="62">
                    <c:v>Jul 14</c:v>
                  </c:pt>
                  <c:pt idx="63">
                    <c:v>Oct 14</c:v>
                  </c:pt>
                  <c:pt idx="64">
                    <c:v>Jan 15</c:v>
                  </c:pt>
                  <c:pt idx="65">
                    <c:v>Apr 15</c:v>
                  </c:pt>
                  <c:pt idx="66">
                    <c:v>Jul 15</c:v>
                  </c:pt>
                  <c:pt idx="67">
                    <c:v>Oct 15</c:v>
                  </c:pt>
                  <c:pt idx="68">
                    <c:v>Jan 16</c:v>
                  </c:pt>
                  <c:pt idx="69">
                    <c:v>Apr 16</c:v>
                  </c:pt>
                  <c:pt idx="70">
                    <c:v>Jul 16</c:v>
                  </c:pt>
                  <c:pt idx="71">
                    <c:v>Oct 16</c:v>
                  </c:pt>
                  <c:pt idx="72">
                    <c:v>Jan 17</c:v>
                  </c:pt>
                  <c:pt idx="73">
                    <c:v>Apr 17</c:v>
                  </c:pt>
                  <c:pt idx="74">
                    <c:v>Jul 17</c:v>
                  </c:pt>
                  <c:pt idx="75">
                    <c:v>Oct 17</c:v>
                  </c:pt>
                  <c:pt idx="76">
                    <c:v>Jan 18</c:v>
                  </c:pt>
                  <c:pt idx="77">
                    <c:v>Apr 18</c:v>
                  </c:pt>
                  <c:pt idx="78">
                    <c:v>Jul 18</c:v>
                  </c:pt>
                  <c:pt idx="79">
                    <c:v>Oct 18</c:v>
                  </c:pt>
                  <c:pt idx="80">
                    <c:v>Jan 19</c:v>
                  </c:pt>
                  <c:pt idx="81">
                    <c:v>Apr 19</c:v>
                  </c:pt>
                  <c:pt idx="82">
                    <c:v>Jul 19</c:v>
                  </c:pt>
                  <c:pt idx="83">
                    <c:v>Okt 19</c:v>
                  </c:pt>
                </c:lvl>
                <c:lvl>
                  <c:pt idx="0">
                    <c:v>Estrada</c:v>
                  </c:pt>
                  <c:pt idx="9">
                    <c:v>Arroyo</c:v>
                  </c:pt>
                  <c:pt idx="46">
                    <c:v>Aquino</c:v>
                  </c:pt>
                  <c:pt idx="70">
                    <c:v>Duterte</c:v>
                  </c:pt>
                </c:lvl>
              </c:multiLvlStrCache>
            </c:multiLvlStrRef>
          </c:cat>
          <c:val>
            <c:numRef>
              <c:f>'Figure 8a+8b'!$M$14:$CR$14</c:f>
              <c:numCache>
                <c:formatCode>General</c:formatCode>
                <c:ptCount val="84"/>
                <c:pt idx="0">
                  <c:v>21.2</c:v>
                </c:pt>
                <c:pt idx="1">
                  <c:v>22.7</c:v>
                </c:pt>
                <c:pt idx="2">
                  <c:v>22.3</c:v>
                </c:pt>
                <c:pt idx="3">
                  <c:v>21.9</c:v>
                </c:pt>
                <c:pt idx="4">
                  <c:v>21.2</c:v>
                </c:pt>
                <c:pt idx="5">
                  <c:v>25.1</c:v>
                </c:pt>
                <c:pt idx="6">
                  <c:v>21.4</c:v>
                </c:pt>
                <c:pt idx="7">
                  <c:v>19.899999999999999</c:v>
                </c:pt>
                <c:pt idx="8">
                  <c:v>16.899999999999999</c:v>
                </c:pt>
                <c:pt idx="9">
                  <c:v>17.5</c:v>
                </c:pt>
                <c:pt idx="10">
                  <c:v>17.7</c:v>
                </c:pt>
                <c:pt idx="11">
                  <c:v>16.600000000000001</c:v>
                </c:pt>
                <c:pt idx="12">
                  <c:v>15.9</c:v>
                </c:pt>
                <c:pt idx="13">
                  <c:v>19.600000000000001</c:v>
                </c:pt>
                <c:pt idx="14">
                  <c:v>17.100000000000001</c:v>
                </c:pt>
                <c:pt idx="15">
                  <c:v>15.3</c:v>
                </c:pt>
                <c:pt idx="16">
                  <c:v>16.100000000000001</c:v>
                </c:pt>
                <c:pt idx="17">
                  <c:v>15.6</c:v>
                </c:pt>
                <c:pt idx="18">
                  <c:v>20.8</c:v>
                </c:pt>
                <c:pt idx="19">
                  <c:v>15.7</c:v>
                </c:pt>
                <c:pt idx="20">
                  <c:v>17.5</c:v>
                </c:pt>
                <c:pt idx="21">
                  <c:v>18.5</c:v>
                </c:pt>
                <c:pt idx="22">
                  <c:v>17.600000000000001</c:v>
                </c:pt>
                <c:pt idx="23">
                  <c:v>16.899999999999999</c:v>
                </c:pt>
                <c:pt idx="24">
                  <c:v>21.3</c:v>
                </c:pt>
                <c:pt idx="25">
                  <c:v>26.1</c:v>
                </c:pt>
                <c:pt idx="26">
                  <c:v>20.5</c:v>
                </c:pt>
                <c:pt idx="27">
                  <c:v>21.2</c:v>
                </c:pt>
                <c:pt idx="28">
                  <c:v>21.3</c:v>
                </c:pt>
                <c:pt idx="29">
                  <c:v>25.4</c:v>
                </c:pt>
                <c:pt idx="30">
                  <c:v>23.4</c:v>
                </c:pt>
                <c:pt idx="31">
                  <c:v>20.399999999999999</c:v>
                </c:pt>
                <c:pt idx="32">
                  <c:v>21.5</c:v>
                </c:pt>
                <c:pt idx="33">
                  <c:v>18.899999999999999</c:v>
                </c:pt>
                <c:pt idx="34">
                  <c:v>22</c:v>
                </c:pt>
                <c:pt idx="35">
                  <c:v>18.100000000000001</c:v>
                </c:pt>
                <c:pt idx="36">
                  <c:v>18.899999999999999</c:v>
                </c:pt>
                <c:pt idx="37">
                  <c:v>19.8</c:v>
                </c:pt>
                <c:pt idx="38">
                  <c:v>21</c:v>
                </c:pt>
                <c:pt idx="39">
                  <c:v>17.5</c:v>
                </c:pt>
                <c:pt idx="40">
                  <c:v>18.2</c:v>
                </c:pt>
                <c:pt idx="41">
                  <c:v>18.899999999999999</c:v>
                </c:pt>
                <c:pt idx="42">
                  <c:v>19.8</c:v>
                </c:pt>
                <c:pt idx="43">
                  <c:v>19.399999999999999</c:v>
                </c:pt>
                <c:pt idx="44">
                  <c:v>19.7</c:v>
                </c:pt>
                <c:pt idx="45">
                  <c:v>17.8</c:v>
                </c:pt>
                <c:pt idx="46">
                  <c:v>17.899999999999999</c:v>
                </c:pt>
                <c:pt idx="47">
                  <c:v>19.600000000000001</c:v>
                </c:pt>
                <c:pt idx="48">
                  <c:v>19.399999999999999</c:v>
                </c:pt>
                <c:pt idx="49">
                  <c:v>19.399999999999999</c:v>
                </c:pt>
                <c:pt idx="50">
                  <c:v>19.100000000000001</c:v>
                </c:pt>
                <c:pt idx="51">
                  <c:v>19.100000000000001</c:v>
                </c:pt>
                <c:pt idx="52">
                  <c:v>18.8</c:v>
                </c:pt>
                <c:pt idx="53">
                  <c:v>19.3</c:v>
                </c:pt>
                <c:pt idx="54">
                  <c:v>22.7</c:v>
                </c:pt>
                <c:pt idx="55">
                  <c:v>19</c:v>
                </c:pt>
                <c:pt idx="56">
                  <c:v>20.9</c:v>
                </c:pt>
                <c:pt idx="57">
                  <c:v>19.2</c:v>
                </c:pt>
                <c:pt idx="58">
                  <c:v>19.2</c:v>
                </c:pt>
                <c:pt idx="59">
                  <c:v>17.899999999999999</c:v>
                </c:pt>
                <c:pt idx="60">
                  <c:v>19.5</c:v>
                </c:pt>
                <c:pt idx="61">
                  <c:v>18.2</c:v>
                </c:pt>
                <c:pt idx="62">
                  <c:v>18.3</c:v>
                </c:pt>
                <c:pt idx="63">
                  <c:v>18.7</c:v>
                </c:pt>
                <c:pt idx="64">
                  <c:v>17.5</c:v>
                </c:pt>
                <c:pt idx="65">
                  <c:v>17.8</c:v>
                </c:pt>
                <c:pt idx="66">
                  <c:v>20.8</c:v>
                </c:pt>
                <c:pt idx="67">
                  <c:v>17.600000000000001</c:v>
                </c:pt>
                <c:pt idx="68">
                  <c:v>19.7</c:v>
                </c:pt>
                <c:pt idx="69">
                  <c:v>18.2</c:v>
                </c:pt>
                <c:pt idx="70">
                  <c:v>17.3</c:v>
                </c:pt>
                <c:pt idx="71">
                  <c:v>18</c:v>
                </c:pt>
                <c:pt idx="72">
                  <c:v>16.3</c:v>
                </c:pt>
                <c:pt idx="73">
                  <c:v>16.100000000000001</c:v>
                </c:pt>
                <c:pt idx="74">
                  <c:v>16.3</c:v>
                </c:pt>
                <c:pt idx="75">
                  <c:v>15.9</c:v>
                </c:pt>
                <c:pt idx="76">
                  <c:v>18</c:v>
                </c:pt>
                <c:pt idx="77">
                  <c:v>17</c:v>
                </c:pt>
                <c:pt idx="78">
                  <c:v>17.2</c:v>
                </c:pt>
                <c:pt idx="79">
                  <c:v>13.3</c:v>
                </c:pt>
                <c:pt idx="80">
                  <c:v>15.6</c:v>
                </c:pt>
                <c:pt idx="81">
                  <c:v>13.5</c:v>
                </c:pt>
                <c:pt idx="82">
                  <c:v>13.9</c:v>
                </c:pt>
                <c:pt idx="83">
                  <c:v>13</c:v>
                </c:pt>
              </c:numCache>
            </c:numRef>
          </c:val>
        </c:ser>
        <c:dLbls>
          <c:showLegendKey val="0"/>
          <c:showVal val="0"/>
          <c:showCatName val="0"/>
          <c:showSerName val="0"/>
          <c:showPercent val="0"/>
          <c:showBubbleSize val="0"/>
        </c:dLbls>
        <c:gapWidth val="40"/>
        <c:overlap val="100"/>
        <c:axId val="341609088"/>
        <c:axId val="341619072"/>
      </c:barChart>
      <c:catAx>
        <c:axId val="341609088"/>
        <c:scaling>
          <c:orientation val="minMax"/>
        </c:scaling>
        <c:delete val="0"/>
        <c:axPos val="b"/>
        <c:majorTickMark val="out"/>
        <c:minorTickMark val="none"/>
        <c:tickLblPos val="nextTo"/>
        <c:crossAx val="341619072"/>
        <c:crosses val="autoZero"/>
        <c:auto val="1"/>
        <c:lblAlgn val="ctr"/>
        <c:lblOffset val="100"/>
        <c:noMultiLvlLbl val="0"/>
      </c:catAx>
      <c:valAx>
        <c:axId val="341619072"/>
        <c:scaling>
          <c:orientation val="minMax"/>
        </c:scaling>
        <c:delete val="0"/>
        <c:axPos val="l"/>
        <c:majorGridlines/>
        <c:numFmt formatCode="General" sourceLinked="1"/>
        <c:majorTickMark val="out"/>
        <c:minorTickMark val="none"/>
        <c:tickLblPos val="nextTo"/>
        <c:crossAx val="341609088"/>
        <c:crosses val="autoZero"/>
        <c:crossBetween val="between"/>
      </c:valAx>
    </c:plotArea>
    <c:legend>
      <c:legendPos val="r"/>
      <c:layout>
        <c:manualLayout>
          <c:xMode val="edge"/>
          <c:yMode val="edge"/>
          <c:x val="0.61428473101701453"/>
          <c:y val="5.5171697287839022E-2"/>
          <c:w val="0.352207110474827"/>
          <c:h val="9.3360309128025648E-2"/>
        </c:manualLayout>
      </c:layout>
      <c:overlay val="0"/>
    </c:legend>
    <c:plotVisOnly val="1"/>
    <c:dispBlanksAs val="zero"/>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 8b: Under- and Unemployment in the Philippines</a:t>
            </a:r>
          </a:p>
        </c:rich>
      </c:tx>
      <c:layout/>
      <c:overlay val="0"/>
    </c:title>
    <c:autoTitleDeleted val="0"/>
    <c:plotArea>
      <c:layout>
        <c:manualLayout>
          <c:layoutTarget val="inner"/>
          <c:xMode val="edge"/>
          <c:yMode val="edge"/>
          <c:x val="7.1988407699037624E-2"/>
          <c:y val="0.15788203557888597"/>
          <c:w val="0.90091447944007008"/>
          <c:h val="0.50601487314085736"/>
        </c:manualLayout>
      </c:layout>
      <c:barChart>
        <c:barDir val="col"/>
        <c:grouping val="stacked"/>
        <c:varyColors val="0"/>
        <c:ser>
          <c:idx val="0"/>
          <c:order val="0"/>
          <c:tx>
            <c:strRef>
              <c:f>'Figure 8a+8b'!$R$18</c:f>
              <c:strCache>
                <c:ptCount val="1"/>
                <c:pt idx="0">
                  <c:v>unemployed</c:v>
                </c:pt>
              </c:strCache>
            </c:strRef>
          </c:tx>
          <c:spPr>
            <a:pattFill prst="narHorz">
              <a:fgClr>
                <a:schemeClr val="bg1">
                  <a:lumMod val="50000"/>
                </a:schemeClr>
              </a:fgClr>
              <a:bgClr>
                <a:schemeClr val="bg1"/>
              </a:bgClr>
            </a:pattFill>
            <a:ln>
              <a:solidFill>
                <a:schemeClr val="tx1"/>
              </a:solidFill>
            </a:ln>
          </c:spPr>
          <c:invertIfNegative val="0"/>
          <c:cat>
            <c:multiLvlStrRef>
              <c:f>'Figure 8a+8b'!$S$16:$AG$17</c:f>
              <c:multiLvlStrCache>
                <c:ptCount val="15"/>
                <c:lvl>
                  <c:pt idx="0">
                    <c:v>7/04-6/05</c:v>
                  </c:pt>
                  <c:pt idx="1">
                    <c:v>7/05-6/06</c:v>
                  </c:pt>
                  <c:pt idx="2">
                    <c:v>7/06-6/07</c:v>
                  </c:pt>
                  <c:pt idx="3">
                    <c:v>7/07-6/08</c:v>
                  </c:pt>
                  <c:pt idx="4">
                    <c:v>7/08-6/09</c:v>
                  </c:pt>
                  <c:pt idx="5">
                    <c:v>7/09-6/10</c:v>
                  </c:pt>
                  <c:pt idx="6">
                    <c:v>7/10-6/11</c:v>
                  </c:pt>
                  <c:pt idx="7">
                    <c:v>7/11-6/12</c:v>
                  </c:pt>
                  <c:pt idx="8">
                    <c:v>7/12-6/13</c:v>
                  </c:pt>
                  <c:pt idx="9">
                    <c:v>7/13-6/14</c:v>
                  </c:pt>
                  <c:pt idx="10">
                    <c:v>7/14-6/15</c:v>
                  </c:pt>
                  <c:pt idx="11">
                    <c:v>7/15-6/16</c:v>
                  </c:pt>
                  <c:pt idx="12">
                    <c:v>7/16-6/17</c:v>
                  </c:pt>
                  <c:pt idx="13">
                    <c:v>7/17-6/18</c:v>
                  </c:pt>
                  <c:pt idx="14">
                    <c:v>7/18-6/19</c:v>
                  </c:pt>
                </c:lvl>
                <c:lvl>
                  <c:pt idx="0">
                    <c:v>Arroyo</c:v>
                  </c:pt>
                  <c:pt idx="6">
                    <c:v>Aquino</c:v>
                  </c:pt>
                  <c:pt idx="12">
                    <c:v>Duterte</c:v>
                  </c:pt>
                </c:lvl>
              </c:multiLvlStrCache>
            </c:multiLvlStrRef>
          </c:cat>
          <c:val>
            <c:numRef>
              <c:f>'Figure 8a+8b'!$S$18:$AG$18</c:f>
              <c:numCache>
                <c:formatCode>0.00</c:formatCode>
                <c:ptCount val="15"/>
                <c:pt idx="0">
                  <c:v>11.875</c:v>
                </c:pt>
                <c:pt idx="1">
                  <c:v>7.8500000000000005</c:v>
                </c:pt>
                <c:pt idx="2">
                  <c:v>7.65</c:v>
                </c:pt>
                <c:pt idx="3">
                  <c:v>7.375</c:v>
                </c:pt>
                <c:pt idx="4">
                  <c:v>7.35</c:v>
                </c:pt>
                <c:pt idx="5">
                  <c:v>7.5</c:v>
                </c:pt>
                <c:pt idx="6">
                  <c:v>7.1499999999999995</c:v>
                </c:pt>
                <c:pt idx="7">
                  <c:v>6.9</c:v>
                </c:pt>
                <c:pt idx="8">
                  <c:v>7.1</c:v>
                </c:pt>
                <c:pt idx="9">
                  <c:v>7.0750000000000002</c:v>
                </c:pt>
                <c:pt idx="10">
                  <c:v>6.4249999999999989</c:v>
                </c:pt>
                <c:pt idx="11">
                  <c:v>6</c:v>
                </c:pt>
                <c:pt idx="12">
                  <c:v>5.6000000000000005</c:v>
                </c:pt>
                <c:pt idx="13">
                  <c:v>5.35</c:v>
                </c:pt>
                <c:pt idx="14">
                  <c:v>5.1999999999999993</c:v>
                </c:pt>
              </c:numCache>
            </c:numRef>
          </c:val>
        </c:ser>
        <c:ser>
          <c:idx val="1"/>
          <c:order val="1"/>
          <c:tx>
            <c:strRef>
              <c:f>'Figure 8a+8b'!$R$19</c:f>
              <c:strCache>
                <c:ptCount val="1"/>
                <c:pt idx="0">
                  <c:v>underemployed</c:v>
                </c:pt>
              </c:strCache>
            </c:strRef>
          </c:tx>
          <c:spPr>
            <a:pattFill prst="ltVert">
              <a:fgClr>
                <a:schemeClr val="bg1">
                  <a:lumMod val="50000"/>
                </a:schemeClr>
              </a:fgClr>
              <a:bgClr>
                <a:schemeClr val="bg1"/>
              </a:bgClr>
            </a:pattFill>
            <a:ln>
              <a:solidFill>
                <a:schemeClr val="tx1"/>
              </a:solidFill>
            </a:ln>
          </c:spPr>
          <c:invertIfNegative val="0"/>
          <c:cat>
            <c:multiLvlStrRef>
              <c:f>'Figure 8a+8b'!$S$16:$AG$17</c:f>
              <c:multiLvlStrCache>
                <c:ptCount val="15"/>
                <c:lvl>
                  <c:pt idx="0">
                    <c:v>7/04-6/05</c:v>
                  </c:pt>
                  <c:pt idx="1">
                    <c:v>7/05-6/06</c:v>
                  </c:pt>
                  <c:pt idx="2">
                    <c:v>7/06-6/07</c:v>
                  </c:pt>
                  <c:pt idx="3">
                    <c:v>7/07-6/08</c:v>
                  </c:pt>
                  <c:pt idx="4">
                    <c:v>7/08-6/09</c:v>
                  </c:pt>
                  <c:pt idx="5">
                    <c:v>7/09-6/10</c:v>
                  </c:pt>
                  <c:pt idx="6">
                    <c:v>7/10-6/11</c:v>
                  </c:pt>
                  <c:pt idx="7">
                    <c:v>7/11-6/12</c:v>
                  </c:pt>
                  <c:pt idx="8">
                    <c:v>7/12-6/13</c:v>
                  </c:pt>
                  <c:pt idx="9">
                    <c:v>7/13-6/14</c:v>
                  </c:pt>
                  <c:pt idx="10">
                    <c:v>7/14-6/15</c:v>
                  </c:pt>
                  <c:pt idx="11">
                    <c:v>7/15-6/16</c:v>
                  </c:pt>
                  <c:pt idx="12">
                    <c:v>7/16-6/17</c:v>
                  </c:pt>
                  <c:pt idx="13">
                    <c:v>7/17-6/18</c:v>
                  </c:pt>
                  <c:pt idx="14">
                    <c:v>7/18-6/19</c:v>
                  </c:pt>
                </c:lvl>
                <c:lvl>
                  <c:pt idx="0">
                    <c:v>Arroyo</c:v>
                  </c:pt>
                  <c:pt idx="6">
                    <c:v>Aquino</c:v>
                  </c:pt>
                  <c:pt idx="12">
                    <c:v>Duterte</c:v>
                  </c:pt>
                </c:lvl>
              </c:multiLvlStrCache>
            </c:multiLvlStrRef>
          </c:cat>
          <c:val>
            <c:numRef>
              <c:f>'Figure 8a+8b'!$S$19:$AG$19</c:f>
              <c:numCache>
                <c:formatCode>0.00</c:formatCode>
                <c:ptCount val="15"/>
                <c:pt idx="0">
                  <c:v>18.125</c:v>
                </c:pt>
                <c:pt idx="1">
                  <c:v>22.1</c:v>
                </c:pt>
                <c:pt idx="2">
                  <c:v>21.049999999999997</c:v>
                </c:pt>
                <c:pt idx="3">
                  <c:v>19.7</c:v>
                </c:pt>
                <c:pt idx="4">
                  <c:v>18.899999999999999</c:v>
                </c:pt>
                <c:pt idx="5">
                  <c:v>19.175000000000001</c:v>
                </c:pt>
                <c:pt idx="6">
                  <c:v>19.074999999999999</c:v>
                </c:pt>
                <c:pt idx="7">
                  <c:v>19.074999999999999</c:v>
                </c:pt>
                <c:pt idx="8">
                  <c:v>20.45</c:v>
                </c:pt>
                <c:pt idx="9">
                  <c:v>18.7</c:v>
                </c:pt>
                <c:pt idx="10">
                  <c:v>18.074999999999999</c:v>
                </c:pt>
                <c:pt idx="11">
                  <c:v>19.075000000000003</c:v>
                </c:pt>
                <c:pt idx="12">
                  <c:v>16.924999999999997</c:v>
                </c:pt>
                <c:pt idx="13">
                  <c:v>16.8</c:v>
                </c:pt>
                <c:pt idx="14">
                  <c:v>14.9</c:v>
                </c:pt>
              </c:numCache>
            </c:numRef>
          </c:val>
        </c:ser>
        <c:dLbls>
          <c:showLegendKey val="0"/>
          <c:showVal val="0"/>
          <c:showCatName val="0"/>
          <c:showSerName val="0"/>
          <c:showPercent val="0"/>
          <c:showBubbleSize val="0"/>
        </c:dLbls>
        <c:gapWidth val="40"/>
        <c:overlap val="100"/>
        <c:axId val="341259776"/>
        <c:axId val="341261312"/>
      </c:barChart>
      <c:catAx>
        <c:axId val="341259776"/>
        <c:scaling>
          <c:orientation val="minMax"/>
        </c:scaling>
        <c:delete val="0"/>
        <c:axPos val="b"/>
        <c:majorTickMark val="out"/>
        <c:minorTickMark val="none"/>
        <c:tickLblPos val="nextTo"/>
        <c:crossAx val="341261312"/>
        <c:crosses val="autoZero"/>
        <c:auto val="1"/>
        <c:lblAlgn val="ctr"/>
        <c:lblOffset val="100"/>
        <c:noMultiLvlLbl val="0"/>
      </c:catAx>
      <c:valAx>
        <c:axId val="341261312"/>
        <c:scaling>
          <c:orientation val="minMax"/>
        </c:scaling>
        <c:delete val="0"/>
        <c:axPos val="l"/>
        <c:majorGridlines/>
        <c:numFmt formatCode="0.00" sourceLinked="1"/>
        <c:majorTickMark val="out"/>
        <c:minorTickMark val="none"/>
        <c:tickLblPos val="nextTo"/>
        <c:crossAx val="341259776"/>
        <c:crosses val="autoZero"/>
        <c:crossBetween val="between"/>
      </c:valAx>
    </c:plotArea>
    <c:legend>
      <c:legendPos val="r"/>
      <c:layout>
        <c:manualLayout>
          <c:xMode val="edge"/>
          <c:yMode val="edge"/>
          <c:x val="0.51456955380577429"/>
          <c:y val="0.15702354913969088"/>
          <c:w val="0.44098600174978125"/>
          <c:h val="9.3360309128025648E-2"/>
        </c:manualLayout>
      </c:layout>
      <c:overlay val="0"/>
    </c:legend>
    <c:plotVisOnly val="1"/>
    <c:dispBlanksAs val="zero"/>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mn-lt"/>
              </a:rPr>
              <a:t>Figure 9: Inequality in the Philippines - the Gini coefficient</a:t>
            </a:r>
            <a:endParaRPr lang="en-US" sz="1200">
              <a:effectLst/>
              <a:latin typeface="+mn-lt"/>
            </a:endParaRPr>
          </a:p>
        </c:rich>
      </c:tx>
      <c:overlay val="0"/>
    </c:title>
    <c:autoTitleDeleted val="0"/>
    <c:plotArea>
      <c:layout/>
      <c:barChart>
        <c:barDir val="col"/>
        <c:grouping val="clustered"/>
        <c:varyColors val="0"/>
        <c:ser>
          <c:idx val="0"/>
          <c:order val="0"/>
          <c:tx>
            <c:strRef>
              <c:f>'Figure 9'!$C$18</c:f>
              <c:strCache>
                <c:ptCount val="1"/>
                <c:pt idx="0">
                  <c:v>Gini coefficient</c:v>
                </c:pt>
              </c:strCache>
            </c:strRef>
          </c:tx>
          <c:spPr>
            <a:solidFill>
              <a:schemeClr val="tx1">
                <a:lumMod val="50000"/>
                <a:lumOff val="50000"/>
              </a:schemeClr>
            </a:solidFill>
            <a:ln>
              <a:solidFill>
                <a:schemeClr val="tx1"/>
              </a:solidFill>
            </a:ln>
          </c:spPr>
          <c:invertIfNegative val="0"/>
          <c:dPt>
            <c:idx val="3"/>
            <c:invertIfNegative val="0"/>
            <c:bubble3D val="0"/>
            <c:spPr>
              <a:pattFill prst="ltVert">
                <a:fgClr>
                  <a:schemeClr val="tx1"/>
                </a:fgClr>
                <a:bgClr>
                  <a:schemeClr val="bg1"/>
                </a:bgClr>
              </a:pattFill>
              <a:ln>
                <a:solidFill>
                  <a:schemeClr val="tx1"/>
                </a:solidFill>
              </a:ln>
            </c:spPr>
          </c:dPt>
          <c:dPt>
            <c:idx val="4"/>
            <c:invertIfNegative val="0"/>
            <c:bubble3D val="0"/>
            <c:spPr>
              <a:pattFill prst="ltHorz">
                <a:fgClr>
                  <a:schemeClr val="tx1"/>
                </a:fgClr>
                <a:bgClr>
                  <a:schemeClr val="bg1"/>
                </a:bgClr>
              </a:pattFill>
              <a:ln>
                <a:solidFill>
                  <a:schemeClr val="tx1"/>
                </a:solidFill>
              </a:ln>
            </c:spPr>
          </c:dPt>
          <c:dPt>
            <c:idx val="13"/>
            <c:invertIfNegative val="0"/>
            <c:bubble3D val="0"/>
            <c:spPr>
              <a:pattFill prst="ltHorz">
                <a:fgClr>
                  <a:schemeClr val="tx1"/>
                </a:fgClr>
                <a:bgClr>
                  <a:schemeClr val="bg1"/>
                </a:bgClr>
              </a:pattFill>
              <a:ln>
                <a:solidFill>
                  <a:schemeClr val="tx1"/>
                </a:solidFill>
              </a:ln>
            </c:spPr>
          </c:dPt>
          <c:cat>
            <c:numRef>
              <c:f>'Figure 9'!$B$19:$B$33</c:f>
              <c:numCache>
                <c:formatCode>General</c:formatCode>
                <c:ptCount val="15"/>
                <c:pt idx="0">
                  <c:v>1961</c:v>
                </c:pt>
                <c:pt idx="1">
                  <c:v>1965</c:v>
                </c:pt>
                <c:pt idx="2">
                  <c:v>1971</c:v>
                </c:pt>
                <c:pt idx="3">
                  <c:v>1985</c:v>
                </c:pt>
                <c:pt idx="4">
                  <c:v>1988</c:v>
                </c:pt>
                <c:pt idx="5">
                  <c:v>1991</c:v>
                </c:pt>
                <c:pt idx="6">
                  <c:v>1994</c:v>
                </c:pt>
                <c:pt idx="7">
                  <c:v>1997</c:v>
                </c:pt>
                <c:pt idx="8">
                  <c:v>2000</c:v>
                </c:pt>
                <c:pt idx="9">
                  <c:v>2003</c:v>
                </c:pt>
                <c:pt idx="10">
                  <c:v>2006</c:v>
                </c:pt>
                <c:pt idx="11">
                  <c:v>2009</c:v>
                </c:pt>
                <c:pt idx="12">
                  <c:v>2012</c:v>
                </c:pt>
                <c:pt idx="13">
                  <c:v>2015</c:v>
                </c:pt>
                <c:pt idx="14">
                  <c:v>2018</c:v>
                </c:pt>
              </c:numCache>
            </c:numRef>
          </c:cat>
          <c:val>
            <c:numRef>
              <c:f>'Figure 9'!$C$19:$C$33</c:f>
              <c:numCache>
                <c:formatCode>0.00</c:formatCode>
                <c:ptCount val="15"/>
                <c:pt idx="0">
                  <c:v>0.503</c:v>
                </c:pt>
                <c:pt idx="1">
                  <c:v>0.505</c:v>
                </c:pt>
                <c:pt idx="2">
                  <c:v>0.49</c:v>
                </c:pt>
                <c:pt idx="3">
                  <c:v>0.4466</c:v>
                </c:pt>
                <c:pt idx="4">
                  <c:v>0.4446</c:v>
                </c:pt>
                <c:pt idx="5">
                  <c:v>0.46800000000000003</c:v>
                </c:pt>
                <c:pt idx="6">
                  <c:v>0.45069999999999999</c:v>
                </c:pt>
                <c:pt idx="7">
                  <c:v>0.48720000000000002</c:v>
                </c:pt>
                <c:pt idx="8">
                  <c:v>0.48220000000000002</c:v>
                </c:pt>
                <c:pt idx="9">
                  <c:v>0.46050000000000002</c:v>
                </c:pt>
                <c:pt idx="10">
                  <c:v>0.45800000000000002</c:v>
                </c:pt>
                <c:pt idx="11">
                  <c:v>0.46410000000000001</c:v>
                </c:pt>
                <c:pt idx="12">
                  <c:v>0.45050000000000001</c:v>
                </c:pt>
                <c:pt idx="13">
                  <c:v>0.44384141999999999</c:v>
                </c:pt>
                <c:pt idx="14">
                  <c:v>0.42671489000000001</c:v>
                </c:pt>
              </c:numCache>
            </c:numRef>
          </c:val>
        </c:ser>
        <c:dLbls>
          <c:showLegendKey val="0"/>
          <c:showVal val="0"/>
          <c:showCatName val="0"/>
          <c:showSerName val="0"/>
          <c:showPercent val="0"/>
          <c:showBubbleSize val="0"/>
        </c:dLbls>
        <c:gapWidth val="40"/>
        <c:axId val="341921792"/>
        <c:axId val="341923328"/>
      </c:barChart>
      <c:catAx>
        <c:axId val="341921792"/>
        <c:scaling>
          <c:orientation val="minMax"/>
        </c:scaling>
        <c:delete val="0"/>
        <c:axPos val="b"/>
        <c:numFmt formatCode="General" sourceLinked="1"/>
        <c:majorTickMark val="out"/>
        <c:minorTickMark val="none"/>
        <c:tickLblPos val="nextTo"/>
        <c:crossAx val="341923328"/>
        <c:crosses val="autoZero"/>
        <c:auto val="1"/>
        <c:lblAlgn val="ctr"/>
        <c:lblOffset val="100"/>
        <c:noMultiLvlLbl val="0"/>
      </c:catAx>
      <c:valAx>
        <c:axId val="341923328"/>
        <c:scaling>
          <c:orientation val="minMax"/>
        </c:scaling>
        <c:delete val="0"/>
        <c:axPos val="l"/>
        <c:majorGridlines/>
        <c:numFmt formatCode="0.00" sourceLinked="1"/>
        <c:majorTickMark val="out"/>
        <c:minorTickMark val="none"/>
        <c:tickLblPos val="nextTo"/>
        <c:crossAx val="34192179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t>Figure</a:t>
            </a:r>
            <a:r>
              <a:rPr lang="en-US" sz="1200" b="1" baseline="0"/>
              <a:t> 10: Homicide in the Philippines 2010-2019</a:t>
            </a:r>
            <a:endParaRPr lang="en-US" sz="1200" b="1"/>
          </a:p>
        </c:rich>
      </c:tx>
      <c:overlay val="0"/>
    </c:title>
    <c:autoTitleDeleted val="0"/>
    <c:plotArea>
      <c:layout>
        <c:manualLayout>
          <c:layoutTarget val="inner"/>
          <c:xMode val="edge"/>
          <c:yMode val="edge"/>
          <c:x val="7.0721248608515377E-2"/>
          <c:y val="0.14700240594925632"/>
          <c:w val="0.91703049521533531"/>
          <c:h val="0.65113043161271511"/>
        </c:manualLayout>
      </c:layout>
      <c:barChart>
        <c:barDir val="col"/>
        <c:grouping val="stacked"/>
        <c:varyColors val="0"/>
        <c:ser>
          <c:idx val="0"/>
          <c:order val="0"/>
          <c:tx>
            <c:strRef>
              <c:f>'Figure 10'!$A$13</c:f>
              <c:strCache>
                <c:ptCount val="1"/>
                <c:pt idx="0">
                  <c:v>murder</c:v>
                </c:pt>
              </c:strCache>
            </c:strRef>
          </c:tx>
          <c:spPr>
            <a:pattFill prst="ltHorz">
              <a:fgClr>
                <a:schemeClr val="tx1"/>
              </a:fgClr>
              <a:bgClr>
                <a:schemeClr val="bg1"/>
              </a:bgClr>
            </a:pattFill>
            <a:ln>
              <a:solidFill>
                <a:schemeClr val="tx1"/>
              </a:solidFill>
            </a:ln>
          </c:spPr>
          <c:invertIfNegative val="0"/>
          <c:cat>
            <c:multiLvlStrRef>
              <c:f>'Figure 10'!$B$10:$J$12</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'Figure 10'!$B$13:$J$13</c:f>
              <c:numCache>
                <c:formatCode>#,##0</c:formatCode>
                <c:ptCount val="9"/>
                <c:pt idx="0">
                  <c:v>8588</c:v>
                </c:pt>
                <c:pt idx="1">
                  <c:v>8594</c:v>
                </c:pt>
                <c:pt idx="2">
                  <c:v>8602</c:v>
                </c:pt>
                <c:pt idx="3">
                  <c:v>9841</c:v>
                </c:pt>
                <c:pt idx="4">
                  <c:v>9763</c:v>
                </c:pt>
                <c:pt idx="5">
                  <c:v>9249</c:v>
                </c:pt>
                <c:pt idx="6">
                  <c:v>11819</c:v>
                </c:pt>
                <c:pt idx="7">
                  <c:v>6914</c:v>
                </c:pt>
                <c:pt idx="8">
                  <c:v>6424</c:v>
                </c:pt>
              </c:numCache>
            </c:numRef>
          </c:val>
        </c:ser>
        <c:ser>
          <c:idx val="1"/>
          <c:order val="1"/>
          <c:tx>
            <c:strRef>
              <c:f>'Figure 10'!$A$14</c:f>
              <c:strCache>
                <c:ptCount val="1"/>
                <c:pt idx="0">
                  <c:v>homicide</c:v>
                </c:pt>
              </c:strCache>
            </c:strRef>
          </c:tx>
          <c:spPr>
            <a:pattFill prst="pct20">
              <a:fgClr>
                <a:schemeClr val="tx1"/>
              </a:fgClr>
              <a:bgClr>
                <a:schemeClr val="bg1"/>
              </a:bgClr>
            </a:pattFill>
            <a:ln>
              <a:solidFill>
                <a:schemeClr val="tx1"/>
              </a:solidFill>
            </a:ln>
          </c:spPr>
          <c:invertIfNegative val="0"/>
          <c:cat>
            <c:multiLvlStrRef>
              <c:f>'Figure 10'!$B$10:$J$12</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'Figure 10'!$B$14:$J$14</c:f>
              <c:numCache>
                <c:formatCode>#,##0</c:formatCode>
                <c:ptCount val="9"/>
                <c:pt idx="0">
                  <c:v>3622</c:v>
                </c:pt>
                <c:pt idx="1">
                  <c:v>2986</c:v>
                </c:pt>
                <c:pt idx="2">
                  <c:v>5285</c:v>
                </c:pt>
                <c:pt idx="3">
                  <c:v>7610</c:v>
                </c:pt>
                <c:pt idx="4">
                  <c:v>5740</c:v>
                </c:pt>
                <c:pt idx="5">
                  <c:v>2357</c:v>
                </c:pt>
                <c:pt idx="6">
                  <c:v>2445</c:v>
                </c:pt>
                <c:pt idx="7">
                  <c:v>2271</c:v>
                </c:pt>
                <c:pt idx="8">
                  <c:v>2007</c:v>
                </c:pt>
              </c:numCache>
            </c:numRef>
          </c:val>
        </c:ser>
        <c:dLbls>
          <c:showLegendKey val="0"/>
          <c:showVal val="0"/>
          <c:showCatName val="0"/>
          <c:showSerName val="0"/>
          <c:showPercent val="0"/>
          <c:showBubbleSize val="0"/>
        </c:dLbls>
        <c:gapWidth val="150"/>
        <c:overlap val="100"/>
        <c:axId val="340609280"/>
        <c:axId val="340611072"/>
      </c:barChart>
      <c:catAx>
        <c:axId val="340609280"/>
        <c:scaling>
          <c:orientation val="minMax"/>
        </c:scaling>
        <c:delete val="0"/>
        <c:axPos val="b"/>
        <c:majorTickMark val="out"/>
        <c:minorTickMark val="none"/>
        <c:tickLblPos val="nextTo"/>
        <c:crossAx val="340611072"/>
        <c:crosses val="autoZero"/>
        <c:auto val="1"/>
        <c:lblAlgn val="ctr"/>
        <c:lblOffset val="100"/>
        <c:noMultiLvlLbl val="0"/>
      </c:catAx>
      <c:valAx>
        <c:axId val="340611072"/>
        <c:scaling>
          <c:orientation val="minMax"/>
        </c:scaling>
        <c:delete val="0"/>
        <c:axPos val="l"/>
        <c:majorGridlines/>
        <c:numFmt formatCode="#,##0" sourceLinked="1"/>
        <c:majorTickMark val="out"/>
        <c:minorTickMark val="none"/>
        <c:tickLblPos val="nextTo"/>
        <c:crossAx val="340609280"/>
        <c:crosses val="autoZero"/>
        <c:crossBetween val="between"/>
      </c:valAx>
    </c:plotArea>
    <c:legend>
      <c:legendPos val="r"/>
      <c:layout>
        <c:manualLayout>
          <c:xMode val="edge"/>
          <c:yMode val="edge"/>
          <c:x val="9.4431380659129635E-2"/>
          <c:y val="0.16547244094488192"/>
          <c:w val="0.13060104476240084"/>
          <c:h val="0.13965660542432196"/>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100" b="1" i="0" baseline="0">
                <a:effectLst/>
                <a:latin typeface="+mn-lt"/>
              </a:rPr>
              <a:t>Figure 11: Crime victimization experience in the Philippines 2010-2019 (in %)</a:t>
            </a:r>
            <a:endParaRPr lang="en-US" sz="1100">
              <a:effectLst/>
              <a:latin typeface="+mn-lt"/>
            </a:endParaRPr>
          </a:p>
        </c:rich>
      </c:tx>
      <c:overlay val="0"/>
    </c:title>
    <c:autoTitleDeleted val="0"/>
    <c:plotArea>
      <c:layout>
        <c:manualLayout>
          <c:layoutTarget val="inner"/>
          <c:xMode val="edge"/>
          <c:yMode val="edge"/>
          <c:x val="7.1988407699037624E-2"/>
          <c:y val="0.217419072615923"/>
          <c:w val="0.91376027996500431"/>
          <c:h val="0.44647783610382036"/>
        </c:manualLayout>
      </c:layout>
      <c:lineChart>
        <c:grouping val="standard"/>
        <c:varyColors val="0"/>
        <c:ser>
          <c:idx val="0"/>
          <c:order val="0"/>
          <c:tx>
            <c:strRef>
              <c:f>'Figure 11'!$C$10</c:f>
              <c:strCache>
                <c:ptCount val="1"/>
                <c:pt idx="0">
                  <c:v>any crime</c:v>
                </c:pt>
              </c:strCache>
            </c:strRef>
          </c:tx>
          <c:spPr>
            <a:ln>
              <a:solidFill>
                <a:schemeClr val="tx1"/>
              </a:solidFill>
            </a:ln>
          </c:spPr>
          <c:marker>
            <c:symbol val="none"/>
          </c:marker>
          <c:cat>
            <c:multiLvlStrRef>
              <c:f>'Figure 11'!$A$11:$B$20</c:f>
              <c:multiLvlStrCache>
                <c:ptCount val="10"/>
                <c:lvl>
                  <c:pt idx="0">
                    <c:v>7/10-6/11</c:v>
                  </c:pt>
                  <c:pt idx="1">
                    <c:v>7/11-6/12</c:v>
                  </c:pt>
                  <c:pt idx="2">
                    <c:v>7/12-6/13</c:v>
                  </c:pt>
                  <c:pt idx="3">
                    <c:v>7/13-6/14</c:v>
                  </c:pt>
                  <c:pt idx="4">
                    <c:v>7/14-6/15</c:v>
                  </c:pt>
                  <c:pt idx="5">
                    <c:v>7/15-6/16</c:v>
                  </c:pt>
                  <c:pt idx="6">
                    <c:v>7/16-6/17</c:v>
                  </c:pt>
                  <c:pt idx="7">
                    <c:v>7/17-1/18</c:v>
                  </c:pt>
                  <c:pt idx="8">
                    <c:v>7/18-6/19</c:v>
                  </c:pt>
                  <c:pt idx="9">
                    <c:v>Sept19</c:v>
                  </c:pt>
                </c:lvl>
                <c:lvl>
                  <c:pt idx="0">
                    <c:v>Aquino</c:v>
                  </c:pt>
                  <c:pt idx="6">
                    <c:v>Duterte</c:v>
                  </c:pt>
                </c:lvl>
              </c:multiLvlStrCache>
            </c:multiLvlStrRef>
          </c:cat>
          <c:val>
            <c:numRef>
              <c:f>'Figure 11'!$C$11:$C$20</c:f>
              <c:numCache>
                <c:formatCode>General</c:formatCode>
                <c:ptCount val="10"/>
                <c:pt idx="0">
                  <c:v>10.950000000000001</c:v>
                </c:pt>
                <c:pt idx="1">
                  <c:v>9.9499999999999993</c:v>
                </c:pt>
                <c:pt idx="2">
                  <c:v>9.2750000000000004</c:v>
                </c:pt>
                <c:pt idx="3">
                  <c:v>7.5749999999999993</c:v>
                </c:pt>
                <c:pt idx="4">
                  <c:v>6.7</c:v>
                </c:pt>
                <c:pt idx="5">
                  <c:v>8.9749999999999996</c:v>
                </c:pt>
                <c:pt idx="6">
                  <c:v>5.55</c:v>
                </c:pt>
                <c:pt idx="7">
                  <c:v>6.3999999999999995</c:v>
                </c:pt>
                <c:pt idx="8">
                  <c:v>6.9749999999999996</c:v>
                </c:pt>
                <c:pt idx="9" formatCode="#,#00">
                  <c:v>5.6</c:v>
                </c:pt>
              </c:numCache>
            </c:numRef>
          </c:val>
          <c:smooth val="0"/>
        </c:ser>
        <c:ser>
          <c:idx val="1"/>
          <c:order val="1"/>
          <c:tx>
            <c:strRef>
              <c:f>'Figure 11'!$D$10</c:f>
              <c:strCache>
                <c:ptCount val="1"/>
                <c:pt idx="0">
                  <c:v>pickpocketing</c:v>
                </c:pt>
              </c:strCache>
            </c:strRef>
          </c:tx>
          <c:spPr>
            <a:ln w="31750">
              <a:solidFill>
                <a:schemeClr val="tx1"/>
              </a:solidFill>
              <a:prstDash val="dash"/>
            </a:ln>
          </c:spPr>
          <c:marker>
            <c:symbol val="none"/>
          </c:marker>
          <c:cat>
            <c:multiLvlStrRef>
              <c:f>'Figure 11'!$A$11:$B$20</c:f>
              <c:multiLvlStrCache>
                <c:ptCount val="10"/>
                <c:lvl>
                  <c:pt idx="0">
                    <c:v>7/10-6/11</c:v>
                  </c:pt>
                  <c:pt idx="1">
                    <c:v>7/11-6/12</c:v>
                  </c:pt>
                  <c:pt idx="2">
                    <c:v>7/12-6/13</c:v>
                  </c:pt>
                  <c:pt idx="3">
                    <c:v>7/13-6/14</c:v>
                  </c:pt>
                  <c:pt idx="4">
                    <c:v>7/14-6/15</c:v>
                  </c:pt>
                  <c:pt idx="5">
                    <c:v>7/15-6/16</c:v>
                  </c:pt>
                  <c:pt idx="6">
                    <c:v>7/16-6/17</c:v>
                  </c:pt>
                  <c:pt idx="7">
                    <c:v>7/17-1/18</c:v>
                  </c:pt>
                  <c:pt idx="8">
                    <c:v>7/18-6/19</c:v>
                  </c:pt>
                  <c:pt idx="9">
                    <c:v>Sept19</c:v>
                  </c:pt>
                </c:lvl>
                <c:lvl>
                  <c:pt idx="0">
                    <c:v>Aquino</c:v>
                  </c:pt>
                  <c:pt idx="6">
                    <c:v>Duterte</c:v>
                  </c:pt>
                </c:lvl>
              </c:multiLvlStrCache>
            </c:multiLvlStrRef>
          </c:cat>
          <c:val>
            <c:numRef>
              <c:f>'Figure 11'!$D$11:$D$20</c:f>
              <c:numCache>
                <c:formatCode>General</c:formatCode>
                <c:ptCount val="10"/>
                <c:pt idx="0">
                  <c:v>8.75</c:v>
                </c:pt>
                <c:pt idx="1">
                  <c:v>7.1999999999999993</c:v>
                </c:pt>
                <c:pt idx="2">
                  <c:v>7.05</c:v>
                </c:pt>
                <c:pt idx="3">
                  <c:v>5.1749999999999998</c:v>
                </c:pt>
                <c:pt idx="4">
                  <c:v>4.5999999999999996</c:v>
                </c:pt>
                <c:pt idx="5">
                  <c:v>6.5</c:v>
                </c:pt>
                <c:pt idx="6">
                  <c:v>3.875</c:v>
                </c:pt>
                <c:pt idx="7">
                  <c:v>4.4000000000000004</c:v>
                </c:pt>
                <c:pt idx="8">
                  <c:v>4.95</c:v>
                </c:pt>
                <c:pt idx="9" formatCode="#,#00">
                  <c:v>3.4</c:v>
                </c:pt>
              </c:numCache>
            </c:numRef>
          </c:val>
          <c:smooth val="0"/>
        </c:ser>
        <c:ser>
          <c:idx val="2"/>
          <c:order val="2"/>
          <c:tx>
            <c:strRef>
              <c:f>'Figure 11'!$E$10</c:f>
              <c:strCache>
                <c:ptCount val="1"/>
                <c:pt idx="0">
                  <c:v>physical violence</c:v>
                </c:pt>
              </c:strCache>
            </c:strRef>
          </c:tx>
          <c:spPr>
            <a:ln w="34925">
              <a:solidFill>
                <a:schemeClr val="tx1"/>
              </a:solidFill>
              <a:prstDash val="sysDot"/>
            </a:ln>
          </c:spPr>
          <c:marker>
            <c:symbol val="none"/>
          </c:marker>
          <c:cat>
            <c:multiLvlStrRef>
              <c:f>'Figure 11'!$A$11:$B$20</c:f>
              <c:multiLvlStrCache>
                <c:ptCount val="10"/>
                <c:lvl>
                  <c:pt idx="0">
                    <c:v>7/10-6/11</c:v>
                  </c:pt>
                  <c:pt idx="1">
                    <c:v>7/11-6/12</c:v>
                  </c:pt>
                  <c:pt idx="2">
                    <c:v>7/12-6/13</c:v>
                  </c:pt>
                  <c:pt idx="3">
                    <c:v>7/13-6/14</c:v>
                  </c:pt>
                  <c:pt idx="4">
                    <c:v>7/14-6/15</c:v>
                  </c:pt>
                  <c:pt idx="5">
                    <c:v>7/15-6/16</c:v>
                  </c:pt>
                  <c:pt idx="6">
                    <c:v>7/16-6/17</c:v>
                  </c:pt>
                  <c:pt idx="7">
                    <c:v>7/17-1/18</c:v>
                  </c:pt>
                  <c:pt idx="8">
                    <c:v>7/18-6/19</c:v>
                  </c:pt>
                  <c:pt idx="9">
                    <c:v>Sept19</c:v>
                  </c:pt>
                </c:lvl>
                <c:lvl>
                  <c:pt idx="0">
                    <c:v>Aquino</c:v>
                  </c:pt>
                  <c:pt idx="6">
                    <c:v>Duterte</c:v>
                  </c:pt>
                </c:lvl>
              </c:multiLvlStrCache>
            </c:multiLvlStrRef>
          </c:cat>
          <c:val>
            <c:numRef>
              <c:f>'Figure 11'!$E$11:$E$20</c:f>
              <c:numCache>
                <c:formatCode>General</c:formatCode>
                <c:ptCount val="10"/>
                <c:pt idx="0">
                  <c:v>1.3</c:v>
                </c:pt>
                <c:pt idx="1">
                  <c:v>1.325</c:v>
                </c:pt>
                <c:pt idx="2">
                  <c:v>0.95000000000000007</c:v>
                </c:pt>
                <c:pt idx="3">
                  <c:v>0.7</c:v>
                </c:pt>
                <c:pt idx="4">
                  <c:v>0.85000000000000009</c:v>
                </c:pt>
                <c:pt idx="5">
                  <c:v>0.82499999999999996</c:v>
                </c:pt>
                <c:pt idx="6">
                  <c:v>0.67499999999999993</c:v>
                </c:pt>
                <c:pt idx="7">
                  <c:v>0.52500000000000002</c:v>
                </c:pt>
                <c:pt idx="8">
                  <c:v>0.92500000000000004</c:v>
                </c:pt>
                <c:pt idx="9" formatCode="#,#00">
                  <c:v>0.5</c:v>
                </c:pt>
              </c:numCache>
            </c:numRef>
          </c:val>
          <c:smooth val="0"/>
        </c:ser>
        <c:dLbls>
          <c:showLegendKey val="0"/>
          <c:showVal val="0"/>
          <c:showCatName val="0"/>
          <c:showSerName val="0"/>
          <c:showPercent val="0"/>
          <c:showBubbleSize val="0"/>
        </c:dLbls>
        <c:marker val="1"/>
        <c:smooth val="0"/>
        <c:axId val="341673856"/>
        <c:axId val="341675392"/>
      </c:lineChart>
      <c:catAx>
        <c:axId val="341673856"/>
        <c:scaling>
          <c:orientation val="minMax"/>
        </c:scaling>
        <c:delete val="0"/>
        <c:axPos val="b"/>
        <c:majorTickMark val="out"/>
        <c:minorTickMark val="none"/>
        <c:tickLblPos val="nextTo"/>
        <c:crossAx val="341675392"/>
        <c:crosses val="autoZero"/>
        <c:auto val="1"/>
        <c:lblAlgn val="ctr"/>
        <c:lblOffset val="100"/>
        <c:noMultiLvlLbl val="0"/>
      </c:catAx>
      <c:valAx>
        <c:axId val="341675392"/>
        <c:scaling>
          <c:orientation val="minMax"/>
        </c:scaling>
        <c:delete val="0"/>
        <c:axPos val="l"/>
        <c:majorGridlines/>
        <c:numFmt formatCode="General" sourceLinked="1"/>
        <c:majorTickMark val="out"/>
        <c:minorTickMark val="none"/>
        <c:tickLblPos val="nextTo"/>
        <c:crossAx val="341673856"/>
        <c:crosses val="autoZero"/>
        <c:crossBetween val="between"/>
      </c:valAx>
    </c:plotArea>
    <c:legend>
      <c:legendPos val="r"/>
      <c:layout>
        <c:manualLayout>
          <c:xMode val="edge"/>
          <c:yMode val="edge"/>
          <c:x val="0.21074868766404201"/>
          <c:y val="0.22132217847769026"/>
          <c:w val="0.77258464566929141"/>
          <c:h val="8.4484908136482934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100"/>
              <a:t>Figure 12: Satisfaction with the administration in</a:t>
            </a:r>
            <a:r>
              <a:rPr lang="en-US" sz="1100" baseline="0"/>
              <a:t> its campaign against illegal drugs</a:t>
            </a:r>
            <a:endParaRPr lang="en-US" sz="1100"/>
          </a:p>
        </c:rich>
      </c:tx>
      <c:overlay val="0"/>
    </c:title>
    <c:autoTitleDeleted val="0"/>
    <c:plotArea>
      <c:layout>
        <c:manualLayout>
          <c:layoutTarget val="inner"/>
          <c:xMode val="edge"/>
          <c:yMode val="edge"/>
          <c:x val="5.5656489742635061E-2"/>
          <c:y val="0.12892164431003217"/>
          <c:w val="0.93664543026692593"/>
          <c:h val="0.77476288647310088"/>
        </c:manualLayout>
      </c:layout>
      <c:barChart>
        <c:barDir val="col"/>
        <c:grouping val="percentStacked"/>
        <c:varyColors val="0"/>
        <c:ser>
          <c:idx val="0"/>
          <c:order val="0"/>
          <c:tx>
            <c:strRef>
              <c:f>'Figure 12'!$A$12</c:f>
              <c:strCache>
                <c:ptCount val="1"/>
                <c:pt idx="0">
                  <c:v>satisfied</c:v>
                </c:pt>
              </c:strCache>
            </c:strRef>
          </c:tx>
          <c:spPr>
            <a:pattFill prst="ltHorz">
              <a:fgClr>
                <a:schemeClr val="tx1"/>
              </a:fgClr>
              <a:bgClr>
                <a:schemeClr val="bg1"/>
              </a:bgClr>
            </a:pattFill>
            <a:ln>
              <a:solidFill>
                <a:schemeClr val="tx1"/>
              </a:solidFill>
            </a:ln>
          </c:spPr>
          <c:invertIfNegative val="0"/>
          <c:cat>
            <c:strRef>
              <c:f>'Figure 12'!$B$11:$N$11</c:f>
              <c:strCache>
                <c:ptCount val="13"/>
                <c:pt idx="0">
                  <c:v>Sep 16</c:v>
                </c:pt>
                <c:pt idx="1">
                  <c:v>Dec 16</c:v>
                </c:pt>
                <c:pt idx="2">
                  <c:v>Mar 17</c:v>
                </c:pt>
                <c:pt idx="3">
                  <c:v>Jun 17</c:v>
                </c:pt>
                <c:pt idx="4">
                  <c:v>Sep 17</c:v>
                </c:pt>
                <c:pt idx="5">
                  <c:v>Dec 17</c:v>
                </c:pt>
                <c:pt idx="6">
                  <c:v>Mar 18</c:v>
                </c:pt>
                <c:pt idx="7">
                  <c:v>Jun 18</c:v>
                </c:pt>
                <c:pt idx="8">
                  <c:v>Sep 18</c:v>
                </c:pt>
                <c:pt idx="9">
                  <c:v>Dec 18</c:v>
                </c:pt>
                <c:pt idx="10">
                  <c:v>Mar 19</c:v>
                </c:pt>
                <c:pt idx="11">
                  <c:v>Jun 19</c:v>
                </c:pt>
                <c:pt idx="12">
                  <c:v>Sep 19</c:v>
                </c:pt>
              </c:strCache>
            </c:strRef>
          </c:cat>
          <c:val>
            <c:numRef>
              <c:f>'Figure 12'!$B$12:$N$12</c:f>
              <c:numCache>
                <c:formatCode>General</c:formatCode>
                <c:ptCount val="13"/>
                <c:pt idx="0">
                  <c:v>84</c:v>
                </c:pt>
                <c:pt idx="1">
                  <c:v>85</c:v>
                </c:pt>
                <c:pt idx="2">
                  <c:v>77</c:v>
                </c:pt>
                <c:pt idx="3">
                  <c:v>78</c:v>
                </c:pt>
                <c:pt idx="4">
                  <c:v>77</c:v>
                </c:pt>
                <c:pt idx="5">
                  <c:v>76</c:v>
                </c:pt>
                <c:pt idx="6">
                  <c:v>75</c:v>
                </c:pt>
                <c:pt idx="7">
                  <c:v>78</c:v>
                </c:pt>
                <c:pt idx="8">
                  <c:v>76</c:v>
                </c:pt>
                <c:pt idx="9">
                  <c:v>0</c:v>
                </c:pt>
                <c:pt idx="10">
                  <c:v>82</c:v>
                </c:pt>
                <c:pt idx="11">
                  <c:v>82</c:v>
                </c:pt>
                <c:pt idx="12">
                  <c:v>79</c:v>
                </c:pt>
              </c:numCache>
            </c:numRef>
          </c:val>
        </c:ser>
        <c:ser>
          <c:idx val="1"/>
          <c:order val="1"/>
          <c:tx>
            <c:strRef>
              <c:f>'Figure 12'!$A$13</c:f>
              <c:strCache>
                <c:ptCount val="1"/>
                <c:pt idx="0">
                  <c:v>undecided</c:v>
                </c:pt>
              </c:strCache>
            </c:strRef>
          </c:tx>
          <c:spPr>
            <a:pattFill prst="pct10">
              <a:fgClr>
                <a:schemeClr val="tx1"/>
              </a:fgClr>
              <a:bgClr>
                <a:schemeClr val="bg1"/>
              </a:bgClr>
            </a:pattFill>
            <a:ln>
              <a:solidFill>
                <a:schemeClr val="tx1"/>
              </a:solidFill>
            </a:ln>
          </c:spPr>
          <c:invertIfNegative val="0"/>
          <c:cat>
            <c:strRef>
              <c:f>'Figure 12'!$B$11:$N$11</c:f>
              <c:strCache>
                <c:ptCount val="13"/>
                <c:pt idx="0">
                  <c:v>Sep 16</c:v>
                </c:pt>
                <c:pt idx="1">
                  <c:v>Dec 16</c:v>
                </c:pt>
                <c:pt idx="2">
                  <c:v>Mar 17</c:v>
                </c:pt>
                <c:pt idx="3">
                  <c:v>Jun 17</c:v>
                </c:pt>
                <c:pt idx="4">
                  <c:v>Sep 17</c:v>
                </c:pt>
                <c:pt idx="5">
                  <c:v>Dec 17</c:v>
                </c:pt>
                <c:pt idx="6">
                  <c:v>Mar 18</c:v>
                </c:pt>
                <c:pt idx="7">
                  <c:v>Jun 18</c:v>
                </c:pt>
                <c:pt idx="8">
                  <c:v>Sep 18</c:v>
                </c:pt>
                <c:pt idx="9">
                  <c:v>Dec 18</c:v>
                </c:pt>
                <c:pt idx="10">
                  <c:v>Mar 19</c:v>
                </c:pt>
                <c:pt idx="11">
                  <c:v>Jun 19</c:v>
                </c:pt>
                <c:pt idx="12">
                  <c:v>Sep 19</c:v>
                </c:pt>
              </c:strCache>
            </c:strRef>
          </c:cat>
          <c:val>
            <c:numRef>
              <c:f>'Figure 12'!$B$13:$N$13</c:f>
              <c:numCache>
                <c:formatCode>General</c:formatCode>
                <c:ptCount val="13"/>
                <c:pt idx="0">
                  <c:v>8</c:v>
                </c:pt>
                <c:pt idx="1">
                  <c:v>7</c:v>
                </c:pt>
                <c:pt idx="2">
                  <c:v>10</c:v>
                </c:pt>
                <c:pt idx="3">
                  <c:v>9</c:v>
                </c:pt>
                <c:pt idx="4">
                  <c:v>9</c:v>
                </c:pt>
                <c:pt idx="5">
                  <c:v>12</c:v>
                </c:pt>
                <c:pt idx="6">
                  <c:v>13</c:v>
                </c:pt>
                <c:pt idx="7">
                  <c:v>9</c:v>
                </c:pt>
                <c:pt idx="8">
                  <c:v>11</c:v>
                </c:pt>
                <c:pt idx="9">
                  <c:v>0</c:v>
                </c:pt>
                <c:pt idx="10">
                  <c:v>5</c:v>
                </c:pt>
                <c:pt idx="11">
                  <c:v>6</c:v>
                </c:pt>
                <c:pt idx="12">
                  <c:v>6</c:v>
                </c:pt>
              </c:numCache>
            </c:numRef>
          </c:val>
        </c:ser>
        <c:ser>
          <c:idx val="2"/>
          <c:order val="2"/>
          <c:tx>
            <c:strRef>
              <c:f>'Figure 12'!$A$14</c:f>
              <c:strCache>
                <c:ptCount val="1"/>
                <c:pt idx="0">
                  <c:v>dissatisfied</c:v>
                </c:pt>
              </c:strCache>
            </c:strRef>
          </c:tx>
          <c:spPr>
            <a:solidFill>
              <a:schemeClr val="tx1"/>
            </a:solidFill>
            <a:ln>
              <a:solidFill>
                <a:schemeClr val="tx1"/>
              </a:solidFill>
            </a:ln>
          </c:spPr>
          <c:invertIfNegative val="0"/>
          <c:cat>
            <c:strRef>
              <c:f>'Figure 12'!$B$11:$N$11</c:f>
              <c:strCache>
                <c:ptCount val="13"/>
                <c:pt idx="0">
                  <c:v>Sep 16</c:v>
                </c:pt>
                <c:pt idx="1">
                  <c:v>Dec 16</c:v>
                </c:pt>
                <c:pt idx="2">
                  <c:v>Mar 17</c:v>
                </c:pt>
                <c:pt idx="3">
                  <c:v>Jun 17</c:v>
                </c:pt>
                <c:pt idx="4">
                  <c:v>Sep 17</c:v>
                </c:pt>
                <c:pt idx="5">
                  <c:v>Dec 17</c:v>
                </c:pt>
                <c:pt idx="6">
                  <c:v>Mar 18</c:v>
                </c:pt>
                <c:pt idx="7">
                  <c:v>Jun 18</c:v>
                </c:pt>
                <c:pt idx="8">
                  <c:v>Sep 18</c:v>
                </c:pt>
                <c:pt idx="9">
                  <c:v>Dec 18</c:v>
                </c:pt>
                <c:pt idx="10">
                  <c:v>Mar 19</c:v>
                </c:pt>
                <c:pt idx="11">
                  <c:v>Jun 19</c:v>
                </c:pt>
                <c:pt idx="12">
                  <c:v>Sep 19</c:v>
                </c:pt>
              </c:strCache>
            </c:strRef>
          </c:cat>
          <c:val>
            <c:numRef>
              <c:f>'Figure 12'!$B$14:$N$14</c:f>
              <c:numCache>
                <c:formatCode>General</c:formatCode>
                <c:ptCount val="13"/>
                <c:pt idx="0">
                  <c:v>8</c:v>
                </c:pt>
                <c:pt idx="1">
                  <c:v>8</c:v>
                </c:pt>
                <c:pt idx="2">
                  <c:v>12</c:v>
                </c:pt>
                <c:pt idx="3">
                  <c:v>13</c:v>
                </c:pt>
                <c:pt idx="4">
                  <c:v>14</c:v>
                </c:pt>
                <c:pt idx="5">
                  <c:v>12</c:v>
                </c:pt>
                <c:pt idx="6">
                  <c:v>12</c:v>
                </c:pt>
                <c:pt idx="7">
                  <c:v>13</c:v>
                </c:pt>
                <c:pt idx="8">
                  <c:v>12</c:v>
                </c:pt>
                <c:pt idx="9">
                  <c:v>0</c:v>
                </c:pt>
                <c:pt idx="10">
                  <c:v>13</c:v>
                </c:pt>
                <c:pt idx="11">
                  <c:v>12</c:v>
                </c:pt>
                <c:pt idx="12">
                  <c:v>15</c:v>
                </c:pt>
              </c:numCache>
            </c:numRef>
          </c:val>
        </c:ser>
        <c:dLbls>
          <c:showLegendKey val="0"/>
          <c:showVal val="0"/>
          <c:showCatName val="0"/>
          <c:showSerName val="0"/>
          <c:showPercent val="0"/>
          <c:showBubbleSize val="0"/>
        </c:dLbls>
        <c:gapWidth val="40"/>
        <c:overlap val="100"/>
        <c:axId val="341722240"/>
        <c:axId val="341723776"/>
      </c:barChart>
      <c:catAx>
        <c:axId val="341722240"/>
        <c:scaling>
          <c:orientation val="minMax"/>
        </c:scaling>
        <c:delete val="0"/>
        <c:axPos val="b"/>
        <c:majorTickMark val="out"/>
        <c:minorTickMark val="none"/>
        <c:tickLblPos val="nextTo"/>
        <c:crossAx val="341723776"/>
        <c:crosses val="autoZero"/>
        <c:auto val="1"/>
        <c:lblAlgn val="ctr"/>
        <c:lblOffset val="100"/>
        <c:noMultiLvlLbl val="0"/>
      </c:catAx>
      <c:valAx>
        <c:axId val="341723776"/>
        <c:scaling>
          <c:orientation val="minMax"/>
        </c:scaling>
        <c:delete val="0"/>
        <c:axPos val="l"/>
        <c:majorGridlines/>
        <c:numFmt formatCode="0%" sourceLinked="1"/>
        <c:majorTickMark val="out"/>
        <c:minorTickMark val="none"/>
        <c:tickLblPos val="nextTo"/>
        <c:crossAx val="341722240"/>
        <c:crosses val="autoZero"/>
        <c:crossBetween val="between"/>
      </c:valAx>
    </c:plotArea>
    <c:legend>
      <c:legendPos val="r"/>
      <c:layout>
        <c:manualLayout>
          <c:xMode val="edge"/>
          <c:yMode val="edge"/>
          <c:x val="0.69165977173168591"/>
          <c:y val="0.12959824658595875"/>
          <c:w val="9.088547053334621E-2"/>
          <c:h val="0.3576330562846311"/>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100"/>
              <a:t>Figure</a:t>
            </a:r>
            <a:r>
              <a:rPr lang="en-US" sz="1100" baseline="0"/>
              <a:t> 13: Net satisfaction rate of the National Administration in selected policy fields</a:t>
            </a:r>
            <a:endParaRPr lang="en-US" sz="1100"/>
          </a:p>
        </c:rich>
      </c:tx>
      <c:overlay val="0"/>
    </c:title>
    <c:autoTitleDeleted val="0"/>
    <c:plotArea>
      <c:layout>
        <c:manualLayout>
          <c:layoutTarget val="inner"/>
          <c:xMode val="edge"/>
          <c:yMode val="edge"/>
          <c:x val="5.8893956852954357E-2"/>
          <c:y val="0.217419072615923"/>
          <c:w val="0.69900166442609313"/>
          <c:h val="0.60767096821230671"/>
        </c:manualLayout>
      </c:layout>
      <c:barChart>
        <c:barDir val="col"/>
        <c:grouping val="clustered"/>
        <c:varyColors val="0"/>
        <c:ser>
          <c:idx val="0"/>
          <c:order val="0"/>
          <c:tx>
            <c:strRef>
              <c:f>'Figure 13'!$A$13</c:f>
              <c:strCache>
                <c:ptCount val="1"/>
                <c:pt idx="0">
                  <c:v>Helping the poor</c:v>
                </c:pt>
              </c:strCache>
            </c:strRef>
          </c:tx>
          <c:spPr>
            <a:solidFill>
              <a:schemeClr val="tx1"/>
            </a:solidFill>
            <a:ln>
              <a:solidFill>
                <a:schemeClr val="tx1"/>
              </a:solidFill>
            </a:ln>
          </c:spPr>
          <c:invertIfNegative val="0"/>
          <c:cat>
            <c:multiLvlStrRef>
              <c:f>'Figure 13'!$B$11:$H$12</c:f>
              <c:multiLvlStrCache>
                <c:ptCount val="7"/>
                <c:lvl>
                  <c:pt idx="0">
                    <c:v>7/13-6/14</c:v>
                  </c:pt>
                  <c:pt idx="1">
                    <c:v>7/14-6/15</c:v>
                  </c:pt>
                  <c:pt idx="2">
                    <c:v>7/15-6/16</c:v>
                  </c:pt>
                  <c:pt idx="3">
                    <c:v>7/16-6/17</c:v>
                  </c:pt>
                  <c:pt idx="4">
                    <c:v>7/17-6/18</c:v>
                  </c:pt>
                  <c:pt idx="5">
                    <c:v>7/18-6/19</c:v>
                  </c:pt>
                  <c:pt idx="6">
                    <c:v>3Q19</c:v>
                  </c:pt>
                </c:lvl>
                <c:lvl>
                  <c:pt idx="0">
                    <c:v>Aquino</c:v>
                  </c:pt>
                  <c:pt idx="3">
                    <c:v>Duterte</c:v>
                  </c:pt>
                </c:lvl>
              </c:multiLvlStrCache>
            </c:multiLvlStrRef>
          </c:cat>
          <c:val>
            <c:numRef>
              <c:f>'Figure 13'!$B$13:$H$13</c:f>
              <c:numCache>
                <c:formatCode>General</c:formatCode>
                <c:ptCount val="7"/>
                <c:pt idx="0">
                  <c:v>49.25</c:v>
                </c:pt>
                <c:pt idx="1">
                  <c:v>35.5</c:v>
                </c:pt>
                <c:pt idx="2">
                  <c:v>40.25</c:v>
                </c:pt>
                <c:pt idx="3">
                  <c:v>59.75</c:v>
                </c:pt>
                <c:pt idx="4">
                  <c:v>59</c:v>
                </c:pt>
                <c:pt idx="5">
                  <c:v>68.25</c:v>
                </c:pt>
                <c:pt idx="6">
                  <c:v>62</c:v>
                </c:pt>
              </c:numCache>
            </c:numRef>
          </c:val>
        </c:ser>
        <c:ser>
          <c:idx val="1"/>
          <c:order val="1"/>
          <c:tx>
            <c:strRef>
              <c:f>'Figure 13'!$A$14</c:f>
              <c:strCache>
                <c:ptCount val="1"/>
                <c:pt idx="0">
                  <c:v>ensuring that no family will ever be hungry</c:v>
                </c:pt>
              </c:strCache>
            </c:strRef>
          </c:tx>
          <c:spPr>
            <a:pattFill prst="ltVert">
              <a:fgClr>
                <a:schemeClr val="tx1"/>
              </a:fgClr>
              <a:bgClr>
                <a:schemeClr val="bg1"/>
              </a:bgClr>
            </a:pattFill>
            <a:ln>
              <a:solidFill>
                <a:schemeClr val="tx1"/>
              </a:solidFill>
            </a:ln>
          </c:spPr>
          <c:invertIfNegative val="0"/>
          <c:cat>
            <c:multiLvlStrRef>
              <c:f>'Figure 13'!$B$11:$H$12</c:f>
              <c:multiLvlStrCache>
                <c:ptCount val="7"/>
                <c:lvl>
                  <c:pt idx="0">
                    <c:v>7/13-6/14</c:v>
                  </c:pt>
                  <c:pt idx="1">
                    <c:v>7/14-6/15</c:v>
                  </c:pt>
                  <c:pt idx="2">
                    <c:v>7/15-6/16</c:v>
                  </c:pt>
                  <c:pt idx="3">
                    <c:v>7/16-6/17</c:v>
                  </c:pt>
                  <c:pt idx="4">
                    <c:v>7/17-6/18</c:v>
                  </c:pt>
                  <c:pt idx="5">
                    <c:v>7/18-6/19</c:v>
                  </c:pt>
                  <c:pt idx="6">
                    <c:v>3Q19</c:v>
                  </c:pt>
                </c:lvl>
                <c:lvl>
                  <c:pt idx="0">
                    <c:v>Aquino</c:v>
                  </c:pt>
                  <c:pt idx="3">
                    <c:v>Duterte</c:v>
                  </c:pt>
                </c:lvl>
              </c:multiLvlStrCache>
            </c:multiLvlStrRef>
          </c:cat>
          <c:val>
            <c:numRef>
              <c:f>'Figure 13'!$B$14:$H$14</c:f>
              <c:numCache>
                <c:formatCode>General</c:formatCode>
                <c:ptCount val="7"/>
                <c:pt idx="0">
                  <c:v>2.25</c:v>
                </c:pt>
                <c:pt idx="1">
                  <c:v>-3.25</c:v>
                </c:pt>
                <c:pt idx="2">
                  <c:v>8.25</c:v>
                </c:pt>
                <c:pt idx="3">
                  <c:v>31.25</c:v>
                </c:pt>
                <c:pt idx="4">
                  <c:v>30.75</c:v>
                </c:pt>
                <c:pt idx="5">
                  <c:v>30.5</c:v>
                </c:pt>
                <c:pt idx="6">
                  <c:v>28</c:v>
                </c:pt>
              </c:numCache>
            </c:numRef>
          </c:val>
        </c:ser>
        <c:ser>
          <c:idx val="2"/>
          <c:order val="2"/>
          <c:tx>
            <c:strRef>
              <c:f>'Figure 13'!$A$15</c:f>
              <c:strCache>
                <c:ptCount val="1"/>
                <c:pt idx="0">
                  <c:v>eradicating graft and corruption</c:v>
                </c:pt>
              </c:strCache>
            </c:strRef>
          </c:tx>
          <c:invertIfNegative val="0"/>
          <c:cat>
            <c:multiLvlStrRef>
              <c:f>'Figure 13'!$B$11:$H$12</c:f>
              <c:multiLvlStrCache>
                <c:ptCount val="7"/>
                <c:lvl>
                  <c:pt idx="0">
                    <c:v>7/13-6/14</c:v>
                  </c:pt>
                  <c:pt idx="1">
                    <c:v>7/14-6/15</c:v>
                  </c:pt>
                  <c:pt idx="2">
                    <c:v>7/15-6/16</c:v>
                  </c:pt>
                  <c:pt idx="3">
                    <c:v>7/16-6/17</c:v>
                  </c:pt>
                  <c:pt idx="4">
                    <c:v>7/17-6/18</c:v>
                  </c:pt>
                  <c:pt idx="5">
                    <c:v>7/18-6/19</c:v>
                  </c:pt>
                  <c:pt idx="6">
                    <c:v>3Q19</c:v>
                  </c:pt>
                </c:lvl>
                <c:lvl>
                  <c:pt idx="0">
                    <c:v>Aquino</c:v>
                  </c:pt>
                  <c:pt idx="3">
                    <c:v>Duterte</c:v>
                  </c:pt>
                </c:lvl>
              </c:multiLvlStrCache>
            </c:multiLvlStrRef>
          </c:cat>
          <c:val>
            <c:numRef>
              <c:f>'Figure 13'!$B$15:$H$15</c:f>
              <c:numCache>
                <c:formatCode>General</c:formatCode>
                <c:ptCount val="7"/>
                <c:pt idx="0">
                  <c:v>14.25</c:v>
                </c:pt>
                <c:pt idx="1">
                  <c:v>5.75</c:v>
                </c:pt>
                <c:pt idx="2">
                  <c:v>10.75</c:v>
                </c:pt>
                <c:pt idx="3">
                  <c:v>46</c:v>
                </c:pt>
                <c:pt idx="4">
                  <c:v>38.25</c:v>
                </c:pt>
                <c:pt idx="5">
                  <c:v>40</c:v>
                </c:pt>
                <c:pt idx="6">
                  <c:v>32</c:v>
                </c:pt>
              </c:numCache>
            </c:numRef>
          </c:val>
        </c:ser>
        <c:ser>
          <c:idx val="3"/>
          <c:order val="3"/>
          <c:tx>
            <c:strRef>
              <c:f>'Figure 13'!$A$16</c:f>
              <c:strCache>
                <c:ptCount val="1"/>
                <c:pt idx="0">
                  <c:v>fighting crimes</c:v>
                </c:pt>
              </c:strCache>
            </c:strRef>
          </c:tx>
          <c:spPr>
            <a:pattFill prst="ltHorz">
              <a:fgClr>
                <a:schemeClr val="tx1"/>
              </a:fgClr>
              <a:bgClr>
                <a:schemeClr val="bg1"/>
              </a:bgClr>
            </a:pattFill>
            <a:ln>
              <a:solidFill>
                <a:schemeClr val="tx1"/>
              </a:solidFill>
            </a:ln>
          </c:spPr>
          <c:invertIfNegative val="0"/>
          <c:cat>
            <c:multiLvlStrRef>
              <c:f>'Figure 13'!$B$11:$H$12</c:f>
              <c:multiLvlStrCache>
                <c:ptCount val="7"/>
                <c:lvl>
                  <c:pt idx="0">
                    <c:v>7/13-6/14</c:v>
                  </c:pt>
                  <c:pt idx="1">
                    <c:v>7/14-6/15</c:v>
                  </c:pt>
                  <c:pt idx="2">
                    <c:v>7/15-6/16</c:v>
                  </c:pt>
                  <c:pt idx="3">
                    <c:v>7/16-6/17</c:v>
                  </c:pt>
                  <c:pt idx="4">
                    <c:v>7/17-6/18</c:v>
                  </c:pt>
                  <c:pt idx="5">
                    <c:v>7/18-6/19</c:v>
                  </c:pt>
                  <c:pt idx="6">
                    <c:v>3Q19</c:v>
                  </c:pt>
                </c:lvl>
                <c:lvl>
                  <c:pt idx="0">
                    <c:v>Aquino</c:v>
                  </c:pt>
                  <c:pt idx="3">
                    <c:v>Duterte</c:v>
                  </c:pt>
                </c:lvl>
              </c:multiLvlStrCache>
            </c:multiLvlStrRef>
          </c:cat>
          <c:val>
            <c:numRef>
              <c:f>'Figure 13'!$B$16:$H$16</c:f>
              <c:numCache>
                <c:formatCode>General</c:formatCode>
                <c:ptCount val="7"/>
                <c:pt idx="0">
                  <c:v>22</c:v>
                </c:pt>
                <c:pt idx="1">
                  <c:v>8.25</c:v>
                </c:pt>
                <c:pt idx="2">
                  <c:v>10.5</c:v>
                </c:pt>
                <c:pt idx="3">
                  <c:v>48</c:v>
                </c:pt>
                <c:pt idx="4">
                  <c:v>37.5</c:v>
                </c:pt>
                <c:pt idx="5">
                  <c:v>46.25</c:v>
                </c:pt>
                <c:pt idx="6">
                  <c:v>43</c:v>
                </c:pt>
              </c:numCache>
            </c:numRef>
          </c:val>
        </c:ser>
        <c:dLbls>
          <c:showLegendKey val="0"/>
          <c:showVal val="0"/>
          <c:showCatName val="0"/>
          <c:showSerName val="0"/>
          <c:showPercent val="0"/>
          <c:showBubbleSize val="0"/>
        </c:dLbls>
        <c:gapWidth val="40"/>
        <c:axId val="341808640"/>
        <c:axId val="341810176"/>
      </c:barChart>
      <c:catAx>
        <c:axId val="341808640"/>
        <c:scaling>
          <c:orientation val="minMax"/>
        </c:scaling>
        <c:delete val="0"/>
        <c:axPos val="b"/>
        <c:majorTickMark val="out"/>
        <c:minorTickMark val="none"/>
        <c:tickLblPos val="nextTo"/>
        <c:crossAx val="341810176"/>
        <c:crosses val="autoZero"/>
        <c:auto val="1"/>
        <c:lblAlgn val="ctr"/>
        <c:lblOffset val="100"/>
        <c:noMultiLvlLbl val="0"/>
      </c:catAx>
      <c:valAx>
        <c:axId val="341810176"/>
        <c:scaling>
          <c:orientation val="minMax"/>
          <c:max val="70"/>
        </c:scaling>
        <c:delete val="0"/>
        <c:axPos val="l"/>
        <c:majorGridlines/>
        <c:numFmt formatCode="General" sourceLinked="1"/>
        <c:majorTickMark val="out"/>
        <c:minorTickMark val="none"/>
        <c:tickLblPos val="nextTo"/>
        <c:crossAx val="341808640"/>
        <c:crosses val="autoZero"/>
        <c:crossBetween val="between"/>
      </c:valAx>
    </c:plotArea>
    <c:legend>
      <c:legendPos val="r"/>
      <c:layout>
        <c:manualLayout>
          <c:xMode val="edge"/>
          <c:yMode val="edge"/>
          <c:x val="0.74976553997823447"/>
          <c:y val="0.16480715952172642"/>
          <c:w val="0.23803933807054606"/>
          <c:h val="0.6975153105861767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79969476658868"/>
          <c:y val="5.1400554097404488E-2"/>
          <c:w val="0.82643539365885987"/>
          <c:h val="0.79523549139690874"/>
        </c:manualLayout>
      </c:layout>
      <c:barChart>
        <c:barDir val="col"/>
        <c:grouping val="stacked"/>
        <c:varyColors val="0"/>
        <c:ser>
          <c:idx val="0"/>
          <c:order val="0"/>
          <c:tx>
            <c:strRef>
              <c:f>'Figure 14'!$B$15</c:f>
              <c:strCache>
                <c:ptCount val="1"/>
                <c:pt idx="0">
                  <c:v>strong</c:v>
                </c:pt>
              </c:strCache>
            </c:strRef>
          </c:tx>
          <c:invertIfNegative val="0"/>
          <c:cat>
            <c:numRef>
              <c:f>'Figure 14'!$A$16:$A$20</c:f>
              <c:numCache>
                <c:formatCode>General</c:formatCode>
                <c:ptCount val="5"/>
                <c:pt idx="0">
                  <c:v>2012</c:v>
                </c:pt>
                <c:pt idx="1">
                  <c:v>2014</c:v>
                </c:pt>
                <c:pt idx="2">
                  <c:v>2015</c:v>
                </c:pt>
                <c:pt idx="3">
                  <c:v>2017</c:v>
                </c:pt>
                <c:pt idx="4">
                  <c:v>2019</c:v>
                </c:pt>
              </c:numCache>
            </c:numRef>
          </c:cat>
          <c:val>
            <c:numRef>
              <c:f>'Figure 14'!$B$16:$B$20</c:f>
              <c:numCache>
                <c:formatCode>General</c:formatCode>
                <c:ptCount val="5"/>
                <c:pt idx="0">
                  <c:v>15</c:v>
                </c:pt>
                <c:pt idx="1">
                  <c:v>11</c:v>
                </c:pt>
                <c:pt idx="2">
                  <c:v>12</c:v>
                </c:pt>
                <c:pt idx="3">
                  <c:v>29</c:v>
                </c:pt>
                <c:pt idx="4">
                  <c:v>29</c:v>
                </c:pt>
              </c:numCache>
            </c:numRef>
          </c:val>
        </c:ser>
        <c:ser>
          <c:idx val="1"/>
          <c:order val="1"/>
          <c:tx>
            <c:strRef>
              <c:f>'Figure 14'!$C$15</c:f>
              <c:strCache>
                <c:ptCount val="1"/>
                <c:pt idx="0">
                  <c:v>somewhat</c:v>
                </c:pt>
              </c:strCache>
            </c:strRef>
          </c:tx>
          <c:invertIfNegative val="0"/>
          <c:cat>
            <c:numRef>
              <c:f>'Figure 14'!$A$16:$A$20</c:f>
              <c:numCache>
                <c:formatCode>General</c:formatCode>
                <c:ptCount val="5"/>
                <c:pt idx="0">
                  <c:v>2012</c:v>
                </c:pt>
                <c:pt idx="1">
                  <c:v>2014</c:v>
                </c:pt>
                <c:pt idx="2">
                  <c:v>2015</c:v>
                </c:pt>
                <c:pt idx="3">
                  <c:v>2017</c:v>
                </c:pt>
                <c:pt idx="4">
                  <c:v>2019</c:v>
                </c:pt>
              </c:numCache>
            </c:numRef>
          </c:cat>
          <c:val>
            <c:numRef>
              <c:f>'Figure 14'!$C$16:$C$20</c:f>
              <c:numCache>
                <c:formatCode>General</c:formatCode>
                <c:ptCount val="5"/>
                <c:pt idx="0">
                  <c:v>42</c:v>
                </c:pt>
                <c:pt idx="1">
                  <c:v>39</c:v>
                </c:pt>
                <c:pt idx="2">
                  <c:v>38</c:v>
                </c:pt>
                <c:pt idx="3">
                  <c:v>51</c:v>
                </c:pt>
                <c:pt idx="4">
                  <c:v>47</c:v>
                </c:pt>
              </c:numCache>
            </c:numRef>
          </c:val>
        </c:ser>
        <c:dLbls>
          <c:showLegendKey val="0"/>
          <c:showVal val="0"/>
          <c:showCatName val="0"/>
          <c:showSerName val="0"/>
          <c:showPercent val="0"/>
          <c:showBubbleSize val="0"/>
        </c:dLbls>
        <c:gapWidth val="150"/>
        <c:overlap val="100"/>
        <c:axId val="342774144"/>
        <c:axId val="342775680"/>
      </c:barChart>
      <c:catAx>
        <c:axId val="342774144"/>
        <c:scaling>
          <c:orientation val="minMax"/>
        </c:scaling>
        <c:delete val="0"/>
        <c:axPos val="b"/>
        <c:numFmt formatCode="General" sourceLinked="1"/>
        <c:majorTickMark val="out"/>
        <c:minorTickMark val="none"/>
        <c:tickLblPos val="nextTo"/>
        <c:crossAx val="342775680"/>
        <c:crosses val="autoZero"/>
        <c:auto val="1"/>
        <c:lblAlgn val="ctr"/>
        <c:lblOffset val="100"/>
        <c:noMultiLvlLbl val="0"/>
      </c:catAx>
      <c:valAx>
        <c:axId val="342775680"/>
        <c:scaling>
          <c:orientation val="minMax"/>
        </c:scaling>
        <c:delete val="0"/>
        <c:axPos val="l"/>
        <c:majorGridlines/>
        <c:numFmt formatCode="General" sourceLinked="1"/>
        <c:majorTickMark val="out"/>
        <c:minorTickMark val="none"/>
        <c:tickLblPos val="nextTo"/>
        <c:crossAx val="342774144"/>
        <c:crosses val="autoZero"/>
        <c:crossBetween val="between"/>
      </c:valAx>
    </c:plotArea>
    <c:legend>
      <c:legendPos val="r"/>
      <c:layout>
        <c:manualLayout>
          <c:xMode val="edge"/>
          <c:yMode val="edge"/>
          <c:x val="0.11778697391260597"/>
          <c:y val="6.4430956547098281E-2"/>
          <c:w val="0.39233017198728753"/>
          <c:h val="0.1720640128317293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Figure 2a: It is always justifiable to ...</a:t>
            </a:r>
          </a:p>
        </c:rich>
      </c:tx>
      <c:layout/>
      <c:overlay val="0"/>
    </c:title>
    <c:autoTitleDeleted val="0"/>
    <c:plotArea>
      <c:layout>
        <c:manualLayout>
          <c:layoutTarget val="inner"/>
          <c:xMode val="edge"/>
          <c:yMode val="edge"/>
          <c:x val="4.3323013660403781E-2"/>
          <c:y val="0.1265441222577553"/>
          <c:w val="0.93790360583061527"/>
          <c:h val="0.70658915075888551"/>
        </c:manualLayout>
      </c:layout>
      <c:barChart>
        <c:barDir val="col"/>
        <c:grouping val="clustered"/>
        <c:varyColors val="0"/>
        <c:ser>
          <c:idx val="0"/>
          <c:order val="0"/>
          <c:tx>
            <c:strRef>
              <c:f>'Figure 2'!$A$36</c:f>
              <c:strCache>
                <c:ptCount val="1"/>
                <c:pt idx="0">
                  <c:v>avoid fare on public transport</c:v>
                </c:pt>
              </c:strCache>
            </c:strRef>
          </c:tx>
          <c:spPr>
            <a:ln>
              <a:solidFill>
                <a:schemeClr val="tx1"/>
              </a:solidFill>
            </a:ln>
          </c:spPr>
          <c:invertIfNegative val="0"/>
          <c:cat>
            <c:strRef>
              <c:f>'Figure 2'!$B$35:$U$35</c:f>
              <c:strCache>
                <c:ptCount val="20"/>
                <c:pt idx="0">
                  <c:v>ALG </c:v>
                </c:pt>
                <c:pt idx="1">
                  <c:v>ARG</c:v>
                </c:pt>
                <c:pt idx="2">
                  <c:v>BRA</c:v>
                </c:pt>
                <c:pt idx="3">
                  <c:v>CHI</c:v>
                </c:pt>
                <c:pt idx="4">
                  <c:v>COL</c:v>
                </c:pt>
                <c:pt idx="5">
                  <c:v>EGY</c:v>
                </c:pt>
                <c:pt idx="6">
                  <c:v>GHA</c:v>
                </c:pt>
                <c:pt idx="7">
                  <c:v>HAI</c:v>
                </c:pt>
                <c:pt idx="8">
                  <c:v>IND</c:v>
                </c:pt>
                <c:pt idx="9">
                  <c:v>MAL</c:v>
                </c:pt>
                <c:pt idx="10">
                  <c:v>MEX</c:v>
                </c:pt>
                <c:pt idx="11">
                  <c:v>MOR</c:v>
                </c:pt>
                <c:pt idx="12">
                  <c:v>NIR</c:v>
                </c:pt>
                <c:pt idx="13">
                  <c:v>PAK</c:v>
                </c:pt>
                <c:pt idx="14">
                  <c:v>PER</c:v>
                </c:pt>
                <c:pt idx="15">
                  <c:v>PHI</c:v>
                </c:pt>
                <c:pt idx="16">
                  <c:v>RUS</c:v>
                </c:pt>
                <c:pt idx="17">
                  <c:v>SAF</c:v>
                </c:pt>
                <c:pt idx="18">
                  <c:v>THA</c:v>
                </c:pt>
                <c:pt idx="19">
                  <c:v>TUR</c:v>
                </c:pt>
              </c:strCache>
            </c:strRef>
          </c:cat>
          <c:val>
            <c:numRef>
              <c:f>'Figure 2'!$B$36:$U$36</c:f>
              <c:numCache>
                <c:formatCode>General</c:formatCode>
                <c:ptCount val="20"/>
                <c:pt idx="0">
                  <c:v>11.5</c:v>
                </c:pt>
                <c:pt idx="1">
                  <c:v>1.4</c:v>
                </c:pt>
                <c:pt idx="2">
                  <c:v>9.9</c:v>
                </c:pt>
                <c:pt idx="3">
                  <c:v>3</c:v>
                </c:pt>
                <c:pt idx="4">
                  <c:v>4.8</c:v>
                </c:pt>
                <c:pt idx="5">
                  <c:v>1.3</c:v>
                </c:pt>
                <c:pt idx="6">
                  <c:v>0.7</c:v>
                </c:pt>
                <c:pt idx="7">
                  <c:v>22.9</c:v>
                </c:pt>
                <c:pt idx="8">
                  <c:v>1.1000000000000001</c:v>
                </c:pt>
                <c:pt idx="9">
                  <c:v>1.6</c:v>
                </c:pt>
                <c:pt idx="10">
                  <c:v>11.7</c:v>
                </c:pt>
                <c:pt idx="11">
                  <c:v>1.2</c:v>
                </c:pt>
                <c:pt idx="12">
                  <c:v>1.2</c:v>
                </c:pt>
                <c:pt idx="13">
                  <c:v>0.3</c:v>
                </c:pt>
                <c:pt idx="14">
                  <c:v>3.5</c:v>
                </c:pt>
                <c:pt idx="15">
                  <c:v>15.1</c:v>
                </c:pt>
                <c:pt idx="16">
                  <c:v>3.7</c:v>
                </c:pt>
                <c:pt idx="17">
                  <c:v>5.5</c:v>
                </c:pt>
                <c:pt idx="18">
                  <c:v>1.8</c:v>
                </c:pt>
                <c:pt idx="19">
                  <c:v>2.2999999999999998</c:v>
                </c:pt>
              </c:numCache>
            </c:numRef>
          </c:val>
        </c:ser>
        <c:ser>
          <c:idx val="1"/>
          <c:order val="1"/>
          <c:tx>
            <c:strRef>
              <c:f>'Figure 2'!$A$37</c:f>
              <c:strCache>
                <c:ptCount val="1"/>
                <c:pt idx="0">
                  <c:v>cheat on taxes</c:v>
                </c:pt>
              </c:strCache>
            </c:strRef>
          </c:tx>
          <c:spPr>
            <a:ln>
              <a:solidFill>
                <a:schemeClr val="tx1"/>
              </a:solidFill>
            </a:ln>
          </c:spPr>
          <c:invertIfNegative val="0"/>
          <c:cat>
            <c:strRef>
              <c:f>'Figure 2'!$B$35:$U$35</c:f>
              <c:strCache>
                <c:ptCount val="20"/>
                <c:pt idx="0">
                  <c:v>ALG </c:v>
                </c:pt>
                <c:pt idx="1">
                  <c:v>ARG</c:v>
                </c:pt>
                <c:pt idx="2">
                  <c:v>BRA</c:v>
                </c:pt>
                <c:pt idx="3">
                  <c:v>CHI</c:v>
                </c:pt>
                <c:pt idx="4">
                  <c:v>COL</c:v>
                </c:pt>
                <c:pt idx="5">
                  <c:v>EGY</c:v>
                </c:pt>
                <c:pt idx="6">
                  <c:v>GHA</c:v>
                </c:pt>
                <c:pt idx="7">
                  <c:v>HAI</c:v>
                </c:pt>
                <c:pt idx="8">
                  <c:v>IND</c:v>
                </c:pt>
                <c:pt idx="9">
                  <c:v>MAL</c:v>
                </c:pt>
                <c:pt idx="10">
                  <c:v>MEX</c:v>
                </c:pt>
                <c:pt idx="11">
                  <c:v>MOR</c:v>
                </c:pt>
                <c:pt idx="12">
                  <c:v>NIR</c:v>
                </c:pt>
                <c:pt idx="13">
                  <c:v>PAK</c:v>
                </c:pt>
                <c:pt idx="14">
                  <c:v>PER</c:v>
                </c:pt>
                <c:pt idx="15">
                  <c:v>PHI</c:v>
                </c:pt>
                <c:pt idx="16">
                  <c:v>RUS</c:v>
                </c:pt>
                <c:pt idx="17">
                  <c:v>SAF</c:v>
                </c:pt>
                <c:pt idx="18">
                  <c:v>THA</c:v>
                </c:pt>
                <c:pt idx="19">
                  <c:v>TUR</c:v>
                </c:pt>
              </c:strCache>
            </c:strRef>
          </c:cat>
          <c:val>
            <c:numRef>
              <c:f>'Figure 2'!$B$37:$U$37</c:f>
              <c:numCache>
                <c:formatCode>General</c:formatCode>
                <c:ptCount val="20"/>
                <c:pt idx="0">
                  <c:v>11.2</c:v>
                </c:pt>
                <c:pt idx="1">
                  <c:v>0.4</c:v>
                </c:pt>
                <c:pt idx="2">
                  <c:v>6</c:v>
                </c:pt>
                <c:pt idx="3">
                  <c:v>0.3</c:v>
                </c:pt>
                <c:pt idx="4">
                  <c:v>0.7</c:v>
                </c:pt>
                <c:pt idx="5">
                  <c:v>0.6</c:v>
                </c:pt>
                <c:pt idx="6">
                  <c:v>0.3</c:v>
                </c:pt>
                <c:pt idx="7">
                  <c:v>27.8</c:v>
                </c:pt>
                <c:pt idx="8">
                  <c:v>1.2</c:v>
                </c:pt>
                <c:pt idx="9">
                  <c:v>1.5</c:v>
                </c:pt>
                <c:pt idx="10">
                  <c:v>3.1</c:v>
                </c:pt>
                <c:pt idx="11">
                  <c:v>0.5</c:v>
                </c:pt>
                <c:pt idx="12">
                  <c:v>0.2</c:v>
                </c:pt>
                <c:pt idx="13">
                  <c:v>0.4</c:v>
                </c:pt>
                <c:pt idx="14">
                  <c:v>0.8</c:v>
                </c:pt>
                <c:pt idx="15">
                  <c:v>12</c:v>
                </c:pt>
                <c:pt idx="16">
                  <c:v>2.4</c:v>
                </c:pt>
                <c:pt idx="17">
                  <c:v>4.5</c:v>
                </c:pt>
                <c:pt idx="18">
                  <c:v>0.5</c:v>
                </c:pt>
                <c:pt idx="19">
                  <c:v>0.2</c:v>
                </c:pt>
              </c:numCache>
            </c:numRef>
          </c:val>
        </c:ser>
        <c:ser>
          <c:idx val="2"/>
          <c:order val="2"/>
          <c:tx>
            <c:strRef>
              <c:f>'Figure 2'!$A$38</c:f>
              <c:strCache>
                <c:ptCount val="1"/>
                <c:pt idx="0">
                  <c:v>claim government benefit without entitlement</c:v>
                </c:pt>
              </c:strCache>
            </c:strRef>
          </c:tx>
          <c:spPr>
            <a:pattFill prst="ltHorz">
              <a:fgClr>
                <a:schemeClr val="tx1"/>
              </a:fgClr>
              <a:bgClr>
                <a:schemeClr val="bg1"/>
              </a:bgClr>
            </a:pattFill>
            <a:ln>
              <a:solidFill>
                <a:schemeClr val="tx1"/>
              </a:solidFill>
            </a:ln>
          </c:spPr>
          <c:invertIfNegative val="0"/>
          <c:cat>
            <c:strRef>
              <c:f>'Figure 2'!$B$35:$U$35</c:f>
              <c:strCache>
                <c:ptCount val="20"/>
                <c:pt idx="0">
                  <c:v>ALG </c:v>
                </c:pt>
                <c:pt idx="1">
                  <c:v>ARG</c:v>
                </c:pt>
                <c:pt idx="2">
                  <c:v>BRA</c:v>
                </c:pt>
                <c:pt idx="3">
                  <c:v>CHI</c:v>
                </c:pt>
                <c:pt idx="4">
                  <c:v>COL</c:v>
                </c:pt>
                <c:pt idx="5">
                  <c:v>EGY</c:v>
                </c:pt>
                <c:pt idx="6">
                  <c:v>GHA</c:v>
                </c:pt>
                <c:pt idx="7">
                  <c:v>HAI</c:v>
                </c:pt>
                <c:pt idx="8">
                  <c:v>IND</c:v>
                </c:pt>
                <c:pt idx="9">
                  <c:v>MAL</c:v>
                </c:pt>
                <c:pt idx="10">
                  <c:v>MEX</c:v>
                </c:pt>
                <c:pt idx="11">
                  <c:v>MOR</c:v>
                </c:pt>
                <c:pt idx="12">
                  <c:v>NIR</c:v>
                </c:pt>
                <c:pt idx="13">
                  <c:v>PAK</c:v>
                </c:pt>
                <c:pt idx="14">
                  <c:v>PER</c:v>
                </c:pt>
                <c:pt idx="15">
                  <c:v>PHI</c:v>
                </c:pt>
                <c:pt idx="16">
                  <c:v>RUS</c:v>
                </c:pt>
                <c:pt idx="17">
                  <c:v>SAF</c:v>
                </c:pt>
                <c:pt idx="18">
                  <c:v>THA</c:v>
                </c:pt>
                <c:pt idx="19">
                  <c:v>TUR</c:v>
                </c:pt>
              </c:strCache>
            </c:strRef>
          </c:cat>
          <c:val>
            <c:numRef>
              <c:f>'Figure 2'!$B$38:$U$38</c:f>
              <c:numCache>
                <c:formatCode>General</c:formatCode>
                <c:ptCount val="20"/>
                <c:pt idx="0">
                  <c:v>10.6</c:v>
                </c:pt>
                <c:pt idx="1">
                  <c:v>8.3000000000000007</c:v>
                </c:pt>
                <c:pt idx="2">
                  <c:v>4.8</c:v>
                </c:pt>
                <c:pt idx="3">
                  <c:v>7.1</c:v>
                </c:pt>
                <c:pt idx="4">
                  <c:v>5.6</c:v>
                </c:pt>
                <c:pt idx="5">
                  <c:v>1.8</c:v>
                </c:pt>
                <c:pt idx="6">
                  <c:v>0.4</c:v>
                </c:pt>
                <c:pt idx="7">
                  <c:v>22.7</c:v>
                </c:pt>
                <c:pt idx="8">
                  <c:v>6.3</c:v>
                </c:pt>
                <c:pt idx="9">
                  <c:v>1.8</c:v>
                </c:pt>
                <c:pt idx="10">
                  <c:v>13.6</c:v>
                </c:pt>
                <c:pt idx="11">
                  <c:v>0.7</c:v>
                </c:pt>
                <c:pt idx="12">
                  <c:v>0.5</c:v>
                </c:pt>
                <c:pt idx="13">
                  <c:v>0.6</c:v>
                </c:pt>
                <c:pt idx="14">
                  <c:v>4.7</c:v>
                </c:pt>
                <c:pt idx="15">
                  <c:v>12.1</c:v>
                </c:pt>
                <c:pt idx="16">
                  <c:v>1.4</c:v>
                </c:pt>
                <c:pt idx="17">
                  <c:v>7.5</c:v>
                </c:pt>
                <c:pt idx="18">
                  <c:v>2.6</c:v>
                </c:pt>
                <c:pt idx="19">
                  <c:v>2</c:v>
                </c:pt>
              </c:numCache>
            </c:numRef>
          </c:val>
        </c:ser>
        <c:ser>
          <c:idx val="3"/>
          <c:order val="3"/>
          <c:tx>
            <c:strRef>
              <c:f>'Figure 2'!$A$39</c:f>
              <c:strCache>
                <c:ptCount val="1"/>
                <c:pt idx="0">
                  <c:v>accept a bribe</c:v>
                </c:pt>
              </c:strCache>
            </c:strRef>
          </c:tx>
          <c:spPr>
            <a:solidFill>
              <a:schemeClr val="tx1"/>
            </a:solidFill>
          </c:spPr>
          <c:invertIfNegative val="0"/>
          <c:cat>
            <c:strRef>
              <c:f>'Figure 2'!$B$35:$U$35</c:f>
              <c:strCache>
                <c:ptCount val="20"/>
                <c:pt idx="0">
                  <c:v>ALG </c:v>
                </c:pt>
                <c:pt idx="1">
                  <c:v>ARG</c:v>
                </c:pt>
                <c:pt idx="2">
                  <c:v>BRA</c:v>
                </c:pt>
                <c:pt idx="3">
                  <c:v>CHI</c:v>
                </c:pt>
                <c:pt idx="4">
                  <c:v>COL</c:v>
                </c:pt>
                <c:pt idx="5">
                  <c:v>EGY</c:v>
                </c:pt>
                <c:pt idx="6">
                  <c:v>GHA</c:v>
                </c:pt>
                <c:pt idx="7">
                  <c:v>HAI</c:v>
                </c:pt>
                <c:pt idx="8">
                  <c:v>IND</c:v>
                </c:pt>
                <c:pt idx="9">
                  <c:v>MAL</c:v>
                </c:pt>
                <c:pt idx="10">
                  <c:v>MEX</c:v>
                </c:pt>
                <c:pt idx="11">
                  <c:v>MOR</c:v>
                </c:pt>
                <c:pt idx="12">
                  <c:v>NIR</c:v>
                </c:pt>
                <c:pt idx="13">
                  <c:v>PAK</c:v>
                </c:pt>
                <c:pt idx="14">
                  <c:v>PER</c:v>
                </c:pt>
                <c:pt idx="15">
                  <c:v>PHI</c:v>
                </c:pt>
                <c:pt idx="16">
                  <c:v>RUS</c:v>
                </c:pt>
                <c:pt idx="17">
                  <c:v>SAF</c:v>
                </c:pt>
                <c:pt idx="18">
                  <c:v>THA</c:v>
                </c:pt>
                <c:pt idx="19">
                  <c:v>TUR</c:v>
                </c:pt>
              </c:strCache>
            </c:strRef>
          </c:cat>
          <c:val>
            <c:numRef>
              <c:f>'Figure 2'!$B$39:$U$39</c:f>
              <c:numCache>
                <c:formatCode>General</c:formatCode>
                <c:ptCount val="20"/>
                <c:pt idx="0">
                  <c:v>3</c:v>
                </c:pt>
                <c:pt idx="1">
                  <c:v>0.4</c:v>
                </c:pt>
                <c:pt idx="2">
                  <c:v>1.5</c:v>
                </c:pt>
                <c:pt idx="3">
                  <c:v>0.5</c:v>
                </c:pt>
                <c:pt idx="4">
                  <c:v>0.1</c:v>
                </c:pt>
                <c:pt idx="5">
                  <c:v>0.9</c:v>
                </c:pt>
                <c:pt idx="6">
                  <c:v>0.8</c:v>
                </c:pt>
                <c:pt idx="7">
                  <c:v>23.8</c:v>
                </c:pt>
                <c:pt idx="8">
                  <c:v>1.1000000000000001</c:v>
                </c:pt>
                <c:pt idx="9">
                  <c:v>1.7</c:v>
                </c:pt>
                <c:pt idx="10">
                  <c:v>3.5</c:v>
                </c:pt>
                <c:pt idx="11">
                  <c:v>0.2</c:v>
                </c:pt>
                <c:pt idx="12">
                  <c:v>0.6</c:v>
                </c:pt>
                <c:pt idx="13">
                  <c:v>0.2</c:v>
                </c:pt>
                <c:pt idx="14">
                  <c:v>0.9</c:v>
                </c:pt>
                <c:pt idx="15">
                  <c:v>14.1</c:v>
                </c:pt>
                <c:pt idx="16">
                  <c:v>0.5</c:v>
                </c:pt>
                <c:pt idx="17">
                  <c:v>4.9000000000000004</c:v>
                </c:pt>
                <c:pt idx="18">
                  <c:v>0.3</c:v>
                </c:pt>
                <c:pt idx="19">
                  <c:v>0</c:v>
                </c:pt>
              </c:numCache>
            </c:numRef>
          </c:val>
        </c:ser>
        <c:ser>
          <c:idx val="4"/>
          <c:order val="4"/>
          <c:tx>
            <c:strRef>
              <c:f>'Figure 2'!$A$40</c:f>
              <c:strCache>
                <c:ptCount val="1"/>
                <c:pt idx="0">
                  <c:v>steal property</c:v>
                </c:pt>
              </c:strCache>
            </c:strRef>
          </c:tx>
          <c:spPr>
            <a:pattFill prst="pct20">
              <a:fgClr>
                <a:schemeClr val="tx1"/>
              </a:fgClr>
              <a:bgClr>
                <a:schemeClr val="bg1"/>
              </a:bgClr>
            </a:pattFill>
            <a:ln>
              <a:solidFill>
                <a:schemeClr val="tx1"/>
              </a:solidFill>
            </a:ln>
          </c:spPr>
          <c:invertIfNegative val="0"/>
          <c:cat>
            <c:strRef>
              <c:f>'Figure 2'!$B$35:$U$35</c:f>
              <c:strCache>
                <c:ptCount val="20"/>
                <c:pt idx="0">
                  <c:v>ALG </c:v>
                </c:pt>
                <c:pt idx="1">
                  <c:v>ARG</c:v>
                </c:pt>
                <c:pt idx="2">
                  <c:v>BRA</c:v>
                </c:pt>
                <c:pt idx="3">
                  <c:v>CHI</c:v>
                </c:pt>
                <c:pt idx="4">
                  <c:v>COL</c:v>
                </c:pt>
                <c:pt idx="5">
                  <c:v>EGY</c:v>
                </c:pt>
                <c:pt idx="6">
                  <c:v>GHA</c:v>
                </c:pt>
                <c:pt idx="7">
                  <c:v>HAI</c:v>
                </c:pt>
                <c:pt idx="8">
                  <c:v>IND</c:v>
                </c:pt>
                <c:pt idx="9">
                  <c:v>MAL</c:v>
                </c:pt>
                <c:pt idx="10">
                  <c:v>MEX</c:v>
                </c:pt>
                <c:pt idx="11">
                  <c:v>MOR</c:v>
                </c:pt>
                <c:pt idx="12">
                  <c:v>NIR</c:v>
                </c:pt>
                <c:pt idx="13">
                  <c:v>PAK</c:v>
                </c:pt>
                <c:pt idx="14">
                  <c:v>PER</c:v>
                </c:pt>
                <c:pt idx="15">
                  <c:v>PHI</c:v>
                </c:pt>
                <c:pt idx="16">
                  <c:v>RUS</c:v>
                </c:pt>
                <c:pt idx="17">
                  <c:v>SAF</c:v>
                </c:pt>
                <c:pt idx="18">
                  <c:v>THA</c:v>
                </c:pt>
                <c:pt idx="19">
                  <c:v>TUR</c:v>
                </c:pt>
              </c:strCache>
            </c:strRef>
          </c:cat>
          <c:val>
            <c:numRef>
              <c:f>'Figure 2'!$B$40:$U$40</c:f>
              <c:numCache>
                <c:formatCode>General</c:formatCode>
                <c:ptCount val="20"/>
                <c:pt idx="0">
                  <c:v>2.6</c:v>
                </c:pt>
                <c:pt idx="1">
                  <c:v>0.4</c:v>
                </c:pt>
                <c:pt idx="2">
                  <c:v>0.8</c:v>
                </c:pt>
                <c:pt idx="3">
                  <c:v>0.1</c:v>
                </c:pt>
                <c:pt idx="4">
                  <c:v>0.1</c:v>
                </c:pt>
                <c:pt idx="5">
                  <c:v>0.7</c:v>
                </c:pt>
                <c:pt idx="6">
                  <c:v>0.3</c:v>
                </c:pt>
                <c:pt idx="7">
                  <c:v>19.3</c:v>
                </c:pt>
                <c:pt idx="8">
                  <c:v>1.1000000000000001</c:v>
                </c:pt>
                <c:pt idx="9">
                  <c:v>1</c:v>
                </c:pt>
                <c:pt idx="10">
                  <c:v>2.2999999999999998</c:v>
                </c:pt>
                <c:pt idx="11">
                  <c:v>0.7</c:v>
                </c:pt>
                <c:pt idx="12">
                  <c:v>0.3</c:v>
                </c:pt>
                <c:pt idx="13">
                  <c:v>0.2</c:v>
                </c:pt>
                <c:pt idx="14">
                  <c:v>1.1000000000000001</c:v>
                </c:pt>
                <c:pt idx="15">
                  <c:v>9.9</c:v>
                </c:pt>
                <c:pt idx="16">
                  <c:v>0.4</c:v>
                </c:pt>
                <c:pt idx="17">
                  <c:v>4.8</c:v>
                </c:pt>
                <c:pt idx="18">
                  <c:v>0.5</c:v>
                </c:pt>
                <c:pt idx="19">
                  <c:v>0.6</c:v>
                </c:pt>
              </c:numCache>
            </c:numRef>
          </c:val>
        </c:ser>
        <c:dLbls>
          <c:showLegendKey val="0"/>
          <c:showVal val="0"/>
          <c:showCatName val="0"/>
          <c:showSerName val="0"/>
          <c:showPercent val="0"/>
          <c:showBubbleSize val="0"/>
        </c:dLbls>
        <c:gapWidth val="40"/>
        <c:axId val="341002496"/>
        <c:axId val="341004288"/>
      </c:barChart>
      <c:catAx>
        <c:axId val="341002496"/>
        <c:scaling>
          <c:orientation val="minMax"/>
        </c:scaling>
        <c:delete val="0"/>
        <c:axPos val="b"/>
        <c:majorTickMark val="none"/>
        <c:minorTickMark val="none"/>
        <c:tickLblPos val="nextTo"/>
        <c:crossAx val="341004288"/>
        <c:crosses val="autoZero"/>
        <c:auto val="1"/>
        <c:lblAlgn val="ctr"/>
        <c:lblOffset val="100"/>
        <c:noMultiLvlLbl val="0"/>
      </c:catAx>
      <c:valAx>
        <c:axId val="341004288"/>
        <c:scaling>
          <c:orientation val="minMax"/>
        </c:scaling>
        <c:delete val="0"/>
        <c:axPos val="l"/>
        <c:majorGridlines/>
        <c:numFmt formatCode="General" sourceLinked="1"/>
        <c:majorTickMark val="none"/>
        <c:minorTickMark val="none"/>
        <c:tickLblPos val="nextTo"/>
        <c:crossAx val="341002496"/>
        <c:crosses val="autoZero"/>
        <c:crossBetween val="between"/>
      </c:valAx>
    </c:plotArea>
    <c:legend>
      <c:legendPos val="r"/>
      <c:layout>
        <c:manualLayout>
          <c:xMode val="edge"/>
          <c:yMode val="edge"/>
          <c:x val="0.44796015342615775"/>
          <c:y val="0.1391314993475645"/>
          <c:w val="0.48684425981356133"/>
          <c:h val="0.26597362189794538"/>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79969476658868"/>
          <c:y val="5.1400554097404488E-2"/>
          <c:w val="0.82111058002733694"/>
          <c:h val="0.79523549139690874"/>
        </c:manualLayout>
      </c:layout>
      <c:barChart>
        <c:barDir val="col"/>
        <c:grouping val="stacked"/>
        <c:varyColors val="0"/>
        <c:ser>
          <c:idx val="0"/>
          <c:order val="0"/>
          <c:tx>
            <c:strRef>
              <c:f>'Figure 14'!$F$15</c:f>
              <c:strCache>
                <c:ptCount val="1"/>
                <c:pt idx="0">
                  <c:v>strong</c:v>
                </c:pt>
              </c:strCache>
            </c:strRef>
          </c:tx>
          <c:invertIfNegative val="0"/>
          <c:cat>
            <c:numRef>
              <c:f>'Figure 14'!$E$16:$E$20</c:f>
              <c:numCache>
                <c:formatCode>General</c:formatCode>
                <c:ptCount val="5"/>
                <c:pt idx="0">
                  <c:v>2012</c:v>
                </c:pt>
                <c:pt idx="1">
                  <c:v>2014</c:v>
                </c:pt>
                <c:pt idx="2">
                  <c:v>2015</c:v>
                </c:pt>
                <c:pt idx="3">
                  <c:v>2017</c:v>
                </c:pt>
                <c:pt idx="4">
                  <c:v>2019</c:v>
                </c:pt>
              </c:numCache>
            </c:numRef>
          </c:cat>
          <c:val>
            <c:numRef>
              <c:f>'Figure 14'!$F$16:$F$20</c:f>
              <c:numCache>
                <c:formatCode>General</c:formatCode>
                <c:ptCount val="5"/>
                <c:pt idx="0">
                  <c:v>35</c:v>
                </c:pt>
                <c:pt idx="1">
                  <c:v>33</c:v>
                </c:pt>
                <c:pt idx="2">
                  <c:v>32</c:v>
                </c:pt>
                <c:pt idx="3">
                  <c:v>28</c:v>
                </c:pt>
                <c:pt idx="4">
                  <c:v>22</c:v>
                </c:pt>
              </c:numCache>
            </c:numRef>
          </c:val>
        </c:ser>
        <c:ser>
          <c:idx val="1"/>
          <c:order val="1"/>
          <c:tx>
            <c:strRef>
              <c:f>'Figure 14'!$G$15</c:f>
              <c:strCache>
                <c:ptCount val="1"/>
                <c:pt idx="0">
                  <c:v>somewhat</c:v>
                </c:pt>
              </c:strCache>
            </c:strRef>
          </c:tx>
          <c:invertIfNegative val="0"/>
          <c:cat>
            <c:numRef>
              <c:f>'Figure 14'!$E$16:$E$20</c:f>
              <c:numCache>
                <c:formatCode>General</c:formatCode>
                <c:ptCount val="5"/>
                <c:pt idx="0">
                  <c:v>2012</c:v>
                </c:pt>
                <c:pt idx="1">
                  <c:v>2014</c:v>
                </c:pt>
                <c:pt idx="2">
                  <c:v>2015</c:v>
                </c:pt>
                <c:pt idx="3">
                  <c:v>2017</c:v>
                </c:pt>
                <c:pt idx="4">
                  <c:v>2019</c:v>
                </c:pt>
              </c:numCache>
            </c:numRef>
          </c:cat>
          <c:val>
            <c:numRef>
              <c:f>'Figure 14'!$G$16:$G$20</c:f>
              <c:numCache>
                <c:formatCode>General</c:formatCode>
                <c:ptCount val="5"/>
                <c:pt idx="0">
                  <c:v>45</c:v>
                </c:pt>
                <c:pt idx="1">
                  <c:v>51</c:v>
                </c:pt>
                <c:pt idx="2">
                  <c:v>41</c:v>
                </c:pt>
                <c:pt idx="3">
                  <c:v>50</c:v>
                </c:pt>
                <c:pt idx="4">
                  <c:v>47</c:v>
                </c:pt>
              </c:numCache>
            </c:numRef>
          </c:val>
        </c:ser>
        <c:dLbls>
          <c:showLegendKey val="0"/>
          <c:showVal val="0"/>
          <c:showCatName val="0"/>
          <c:showSerName val="0"/>
          <c:showPercent val="0"/>
          <c:showBubbleSize val="0"/>
        </c:dLbls>
        <c:gapWidth val="150"/>
        <c:overlap val="100"/>
        <c:axId val="342792448"/>
        <c:axId val="342794240"/>
      </c:barChart>
      <c:catAx>
        <c:axId val="342792448"/>
        <c:scaling>
          <c:orientation val="minMax"/>
        </c:scaling>
        <c:delete val="0"/>
        <c:axPos val="b"/>
        <c:numFmt formatCode="General" sourceLinked="1"/>
        <c:majorTickMark val="out"/>
        <c:minorTickMark val="none"/>
        <c:tickLblPos val="nextTo"/>
        <c:crossAx val="342794240"/>
        <c:crosses val="autoZero"/>
        <c:auto val="1"/>
        <c:lblAlgn val="ctr"/>
        <c:lblOffset val="100"/>
        <c:noMultiLvlLbl val="0"/>
      </c:catAx>
      <c:valAx>
        <c:axId val="342794240"/>
        <c:scaling>
          <c:orientation val="minMax"/>
        </c:scaling>
        <c:delete val="0"/>
        <c:axPos val="l"/>
        <c:majorGridlines/>
        <c:numFmt formatCode="General" sourceLinked="1"/>
        <c:majorTickMark val="out"/>
        <c:minorTickMark val="none"/>
        <c:tickLblPos val="nextTo"/>
        <c:crossAx val="342792448"/>
        <c:crosses val="autoZero"/>
        <c:crossBetween val="between"/>
      </c:valAx>
    </c:plotArea>
    <c:legend>
      <c:legendPos val="r"/>
      <c:layout>
        <c:manualLayout>
          <c:xMode val="edge"/>
          <c:yMode val="edge"/>
          <c:x val="0.42662616454093399"/>
          <c:y val="5.0542067658209393E-2"/>
          <c:w val="0.55207458093297446"/>
          <c:h val="9.798993875765529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540139379129332"/>
          <c:y val="5.1400554097404488E-2"/>
          <c:w val="0.82447527131208898"/>
          <c:h val="0.78278032954214061"/>
        </c:manualLayout>
      </c:layout>
      <c:barChart>
        <c:barDir val="col"/>
        <c:grouping val="stacked"/>
        <c:varyColors val="0"/>
        <c:ser>
          <c:idx val="0"/>
          <c:order val="0"/>
          <c:tx>
            <c:strRef>
              <c:f>'Figure 14'!$J$15</c:f>
              <c:strCache>
                <c:ptCount val="1"/>
                <c:pt idx="0">
                  <c:v>strong</c:v>
                </c:pt>
              </c:strCache>
            </c:strRef>
          </c:tx>
          <c:invertIfNegative val="0"/>
          <c:cat>
            <c:numRef>
              <c:f>'Figure 14'!$I$16:$I$20</c:f>
              <c:numCache>
                <c:formatCode>General</c:formatCode>
                <c:ptCount val="5"/>
                <c:pt idx="0">
                  <c:v>2012</c:v>
                </c:pt>
                <c:pt idx="1">
                  <c:v>2014</c:v>
                </c:pt>
                <c:pt idx="2">
                  <c:v>2015</c:v>
                </c:pt>
                <c:pt idx="3">
                  <c:v>2017</c:v>
                </c:pt>
                <c:pt idx="4">
                  <c:v>2019</c:v>
                </c:pt>
              </c:numCache>
            </c:numRef>
          </c:cat>
          <c:val>
            <c:numRef>
              <c:f>'Figure 14'!$J$16:$J$20</c:f>
              <c:numCache>
                <c:formatCode>General</c:formatCode>
                <c:ptCount val="5"/>
                <c:pt idx="0">
                  <c:v>12</c:v>
                </c:pt>
                <c:pt idx="1">
                  <c:v>12</c:v>
                </c:pt>
                <c:pt idx="2">
                  <c:v>9</c:v>
                </c:pt>
                <c:pt idx="3">
                  <c:v>13</c:v>
                </c:pt>
                <c:pt idx="4">
                  <c:v>8</c:v>
                </c:pt>
              </c:numCache>
            </c:numRef>
          </c:val>
        </c:ser>
        <c:ser>
          <c:idx val="1"/>
          <c:order val="1"/>
          <c:tx>
            <c:strRef>
              <c:f>'Figure 14'!$K$15</c:f>
              <c:strCache>
                <c:ptCount val="1"/>
                <c:pt idx="0">
                  <c:v>somewhat</c:v>
                </c:pt>
              </c:strCache>
            </c:strRef>
          </c:tx>
          <c:invertIfNegative val="0"/>
          <c:cat>
            <c:numRef>
              <c:f>'Figure 14'!$I$16:$I$20</c:f>
              <c:numCache>
                <c:formatCode>General</c:formatCode>
                <c:ptCount val="5"/>
                <c:pt idx="0">
                  <c:v>2012</c:v>
                </c:pt>
                <c:pt idx="1">
                  <c:v>2014</c:v>
                </c:pt>
                <c:pt idx="2">
                  <c:v>2015</c:v>
                </c:pt>
                <c:pt idx="3">
                  <c:v>2017</c:v>
                </c:pt>
                <c:pt idx="4">
                  <c:v>2019</c:v>
                </c:pt>
              </c:numCache>
            </c:numRef>
          </c:cat>
          <c:val>
            <c:numRef>
              <c:f>'Figure 14'!$K$16:$K$20</c:f>
              <c:numCache>
                <c:formatCode>General</c:formatCode>
                <c:ptCount val="5"/>
                <c:pt idx="0">
                  <c:v>40</c:v>
                </c:pt>
                <c:pt idx="1">
                  <c:v>44</c:v>
                </c:pt>
                <c:pt idx="2">
                  <c:v>32</c:v>
                </c:pt>
                <c:pt idx="3">
                  <c:v>46</c:v>
                </c:pt>
                <c:pt idx="4">
                  <c:v>29</c:v>
                </c:pt>
              </c:numCache>
            </c:numRef>
          </c:val>
        </c:ser>
        <c:dLbls>
          <c:showLegendKey val="0"/>
          <c:showVal val="0"/>
          <c:showCatName val="0"/>
          <c:showSerName val="0"/>
          <c:showPercent val="0"/>
          <c:showBubbleSize val="0"/>
        </c:dLbls>
        <c:gapWidth val="150"/>
        <c:overlap val="100"/>
        <c:axId val="342831488"/>
        <c:axId val="342833024"/>
      </c:barChart>
      <c:catAx>
        <c:axId val="342831488"/>
        <c:scaling>
          <c:orientation val="minMax"/>
        </c:scaling>
        <c:delete val="0"/>
        <c:axPos val="b"/>
        <c:numFmt formatCode="General" sourceLinked="1"/>
        <c:majorTickMark val="out"/>
        <c:minorTickMark val="none"/>
        <c:tickLblPos val="nextTo"/>
        <c:crossAx val="342833024"/>
        <c:crosses val="autoZero"/>
        <c:auto val="1"/>
        <c:lblAlgn val="ctr"/>
        <c:lblOffset val="100"/>
        <c:noMultiLvlLbl val="0"/>
      </c:catAx>
      <c:valAx>
        <c:axId val="342833024"/>
        <c:scaling>
          <c:orientation val="minMax"/>
          <c:max val="90"/>
        </c:scaling>
        <c:delete val="0"/>
        <c:axPos val="l"/>
        <c:majorGridlines/>
        <c:numFmt formatCode="General" sourceLinked="1"/>
        <c:majorTickMark val="out"/>
        <c:minorTickMark val="none"/>
        <c:tickLblPos val="nextTo"/>
        <c:crossAx val="342831488"/>
        <c:crosses val="autoZero"/>
        <c:crossBetween val="between"/>
      </c:valAx>
    </c:plotArea>
    <c:legend>
      <c:legendPos val="r"/>
      <c:layout>
        <c:manualLayout>
          <c:xMode val="edge"/>
          <c:yMode val="edge"/>
          <c:x val="0.12393100157151203"/>
          <c:y val="5.5171697287839022E-2"/>
          <c:w val="0.35882761911814315"/>
          <c:h val="0.17206401283172937"/>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Exports</a:t>
            </a:r>
            <a:r>
              <a:rPr lang="en-US" sz="1100" baseline="0"/>
              <a:t> of Goods</a:t>
            </a:r>
            <a:endParaRPr lang="en-US" sz="1100"/>
          </a:p>
        </c:rich>
      </c:tx>
      <c:overlay val="0"/>
    </c:title>
    <c:autoTitleDeleted val="0"/>
    <c:plotArea>
      <c:layout>
        <c:manualLayout>
          <c:layoutTarget val="inner"/>
          <c:xMode val="edge"/>
          <c:yMode val="edge"/>
          <c:x val="0.10747552782317304"/>
          <c:y val="0.15524314668999709"/>
          <c:w val="0.67447300219548034"/>
          <c:h val="0.49819079906678332"/>
        </c:manualLayout>
      </c:layout>
      <c:lineChart>
        <c:grouping val="standard"/>
        <c:varyColors val="0"/>
        <c:ser>
          <c:idx val="1"/>
          <c:order val="0"/>
          <c:tx>
            <c:strRef>
              <c:f>'Table 4'!$B$17</c:f>
              <c:strCache>
                <c:ptCount val="1"/>
                <c:pt idx="0">
                  <c:v>Export Goods (constant 2000 prices)</c:v>
                </c:pt>
              </c:strCache>
            </c:strRef>
          </c:tx>
          <c:marker>
            <c:symbol val="none"/>
          </c:marker>
          <c:cat>
            <c:multiLvlStrRef>
              <c:f>'Table 4'!$C$14:$K$15</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4'!$C$17:$K$17</c:f>
              <c:numCache>
                <c:formatCode>0</c:formatCode>
                <c:ptCount val="9"/>
                <c:pt idx="0">
                  <c:v>2386405.1066514207</c:v>
                </c:pt>
                <c:pt idx="1">
                  <c:v>2333708.7370361518</c:v>
                </c:pt>
                <c:pt idx="2">
                  <c:v>2303257.0469784196</c:v>
                </c:pt>
                <c:pt idx="3">
                  <c:v>2583910.9435399668</c:v>
                </c:pt>
                <c:pt idx="4">
                  <c:v>2813094.0866601467</c:v>
                </c:pt>
                <c:pt idx="5">
                  <c:v>3073763.0524179749</c:v>
                </c:pt>
                <c:pt idx="6">
                  <c:v>3600486.4614656083</c:v>
                </c:pt>
                <c:pt idx="7">
                  <c:v>4166743.5519971815</c:v>
                </c:pt>
                <c:pt idx="8">
                  <c:v>4621015.721570259</c:v>
                </c:pt>
              </c:numCache>
            </c:numRef>
          </c:val>
          <c:smooth val="0"/>
        </c:ser>
        <c:ser>
          <c:idx val="0"/>
          <c:order val="1"/>
          <c:tx>
            <c:strRef>
              <c:f>'Table 4'!$B$16</c:f>
              <c:strCache>
                <c:ptCount val="1"/>
                <c:pt idx="0">
                  <c:v>Export Goods (current prices)</c:v>
                </c:pt>
              </c:strCache>
            </c:strRef>
          </c:tx>
          <c:marker>
            <c:symbol val="none"/>
          </c:marker>
          <c:cat>
            <c:multiLvlStrRef>
              <c:f>'Table 4'!$C$14:$K$15</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4'!$C$16:$K$16</c:f>
              <c:numCache>
                <c:formatCode>0</c:formatCode>
                <c:ptCount val="9"/>
                <c:pt idx="0">
                  <c:v>2255234.9247247893</c:v>
                </c:pt>
                <c:pt idx="1">
                  <c:v>2066842.3103072369</c:v>
                </c:pt>
                <c:pt idx="2">
                  <c:v>2014804.1175738457</c:v>
                </c:pt>
                <c:pt idx="3">
                  <c:v>2255338.3306368198</c:v>
                </c:pt>
                <c:pt idx="4">
                  <c:v>2337824.0601977985</c:v>
                </c:pt>
                <c:pt idx="5">
                  <c:v>2262961.3804438589</c:v>
                </c:pt>
                <c:pt idx="6">
                  <c:v>2585027.1104039615</c:v>
                </c:pt>
                <c:pt idx="7">
                  <c:v>2935955.7111099828</c:v>
                </c:pt>
                <c:pt idx="8">
                  <c:v>3177917.2628254509</c:v>
                </c:pt>
              </c:numCache>
            </c:numRef>
          </c:val>
          <c:smooth val="0"/>
        </c:ser>
        <c:dLbls>
          <c:showLegendKey val="0"/>
          <c:showVal val="0"/>
          <c:showCatName val="0"/>
          <c:showSerName val="0"/>
          <c:showPercent val="0"/>
          <c:showBubbleSize val="0"/>
        </c:dLbls>
        <c:marker val="1"/>
        <c:smooth val="0"/>
        <c:axId val="342281216"/>
        <c:axId val="342643456"/>
      </c:lineChart>
      <c:catAx>
        <c:axId val="342281216"/>
        <c:scaling>
          <c:orientation val="minMax"/>
        </c:scaling>
        <c:delete val="0"/>
        <c:axPos val="b"/>
        <c:majorTickMark val="out"/>
        <c:minorTickMark val="none"/>
        <c:tickLblPos val="nextTo"/>
        <c:crossAx val="342643456"/>
        <c:crosses val="autoZero"/>
        <c:auto val="1"/>
        <c:lblAlgn val="ctr"/>
        <c:lblOffset val="100"/>
        <c:noMultiLvlLbl val="0"/>
      </c:catAx>
      <c:valAx>
        <c:axId val="342643456"/>
        <c:scaling>
          <c:orientation val="minMax"/>
        </c:scaling>
        <c:delete val="0"/>
        <c:axPos val="l"/>
        <c:majorGridlines/>
        <c:numFmt formatCode="0" sourceLinked="1"/>
        <c:majorTickMark val="out"/>
        <c:minorTickMark val="none"/>
        <c:tickLblPos val="nextTo"/>
        <c:crossAx val="342281216"/>
        <c:crosses val="autoZero"/>
        <c:crossBetween val="between"/>
      </c:valAx>
    </c:plotArea>
    <c:legend>
      <c:legendPos val="r"/>
      <c:layout>
        <c:manualLayout>
          <c:xMode val="edge"/>
          <c:yMode val="edge"/>
          <c:x val="0.77146634972515227"/>
          <c:y val="0.15338910761154859"/>
          <c:w val="0.21595503392264645"/>
          <c:h val="0.3526195683872849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Export</a:t>
            </a:r>
            <a:r>
              <a:rPr lang="en-US" sz="1100" baseline="0"/>
              <a:t> of Services</a:t>
            </a:r>
            <a:endParaRPr lang="en-US" sz="1100"/>
          </a:p>
        </c:rich>
      </c:tx>
      <c:overlay val="0"/>
    </c:title>
    <c:autoTitleDeleted val="0"/>
    <c:plotArea>
      <c:layout>
        <c:manualLayout>
          <c:layoutTarget val="inner"/>
          <c:xMode val="edge"/>
          <c:yMode val="edge"/>
          <c:x val="9.3482543347289462E-2"/>
          <c:y val="0.15524314668999709"/>
          <c:w val="0.66040937989972259"/>
          <c:h val="0.49819079906678332"/>
        </c:manualLayout>
      </c:layout>
      <c:lineChart>
        <c:grouping val="standard"/>
        <c:varyColors val="0"/>
        <c:ser>
          <c:idx val="0"/>
          <c:order val="0"/>
          <c:tx>
            <c:strRef>
              <c:f>'Table 4'!$B$48</c:f>
              <c:strCache>
                <c:ptCount val="1"/>
                <c:pt idx="0">
                  <c:v>Export Services (current prices)</c:v>
                </c:pt>
              </c:strCache>
            </c:strRef>
          </c:tx>
          <c:marker>
            <c:symbol val="none"/>
          </c:marker>
          <c:cat>
            <c:multiLvlStrRef>
              <c:f>'Table 4'!$C$46:$K$47</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4'!$C$48:$K$48</c:f>
              <c:numCache>
                <c:formatCode>0</c:formatCode>
                <c:ptCount val="9"/>
                <c:pt idx="0">
                  <c:v>978118.55335949478</c:v>
                </c:pt>
                <c:pt idx="1">
                  <c:v>1098420.5662767738</c:v>
                </c:pt>
                <c:pt idx="2">
                  <c:v>1170955.2079005397</c:v>
                </c:pt>
                <c:pt idx="3">
                  <c:v>1180988.4995952614</c:v>
                </c:pt>
                <c:pt idx="4">
                  <c:v>1390359.6621504847</c:v>
                </c:pt>
                <c:pt idx="5">
                  <c:v>1635691.9430119656</c:v>
                </c:pt>
                <c:pt idx="6">
                  <c:v>1862217.5313379313</c:v>
                </c:pt>
                <c:pt idx="7">
                  <c:v>2264769.8364344505</c:v>
                </c:pt>
                <c:pt idx="8">
                  <c:v>2448688.8449535035</c:v>
                </c:pt>
              </c:numCache>
            </c:numRef>
          </c:val>
          <c:smooth val="0"/>
        </c:ser>
        <c:ser>
          <c:idx val="1"/>
          <c:order val="1"/>
          <c:tx>
            <c:strRef>
              <c:f>'Table 4'!$B$49</c:f>
              <c:strCache>
                <c:ptCount val="1"/>
                <c:pt idx="0">
                  <c:v>Export Services (constant 2000 prices)</c:v>
                </c:pt>
              </c:strCache>
            </c:strRef>
          </c:tx>
          <c:marker>
            <c:symbol val="none"/>
          </c:marker>
          <c:cat>
            <c:multiLvlStrRef>
              <c:f>'Table 4'!$C$46:$K$47</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4'!$C$49:$K$49</c:f>
              <c:numCache>
                <c:formatCode>0</c:formatCode>
                <c:ptCount val="9"/>
                <c:pt idx="0">
                  <c:v>568473.267885476</c:v>
                </c:pt>
                <c:pt idx="1">
                  <c:v>616227.51934902451</c:v>
                </c:pt>
                <c:pt idx="2">
                  <c:v>638040.44480921724</c:v>
                </c:pt>
                <c:pt idx="3">
                  <c:v>620664.1787296331</c:v>
                </c:pt>
                <c:pt idx="4">
                  <c:v>711559.63424699404</c:v>
                </c:pt>
                <c:pt idx="5">
                  <c:v>831649.71072222223</c:v>
                </c:pt>
                <c:pt idx="6">
                  <c:v>920123.58414871618</c:v>
                </c:pt>
                <c:pt idx="7">
                  <c:v>1076132.4410529118</c:v>
                </c:pt>
                <c:pt idx="8">
                  <c:v>1121116.9977019855</c:v>
                </c:pt>
              </c:numCache>
            </c:numRef>
          </c:val>
          <c:smooth val="0"/>
        </c:ser>
        <c:dLbls>
          <c:showLegendKey val="0"/>
          <c:showVal val="0"/>
          <c:showCatName val="0"/>
          <c:showSerName val="0"/>
          <c:showPercent val="0"/>
          <c:showBubbleSize val="0"/>
        </c:dLbls>
        <c:marker val="1"/>
        <c:smooth val="0"/>
        <c:axId val="342672896"/>
        <c:axId val="342674432"/>
      </c:lineChart>
      <c:catAx>
        <c:axId val="342672896"/>
        <c:scaling>
          <c:orientation val="minMax"/>
        </c:scaling>
        <c:delete val="0"/>
        <c:axPos val="b"/>
        <c:majorTickMark val="out"/>
        <c:minorTickMark val="none"/>
        <c:tickLblPos val="nextTo"/>
        <c:crossAx val="342674432"/>
        <c:crosses val="autoZero"/>
        <c:auto val="1"/>
        <c:lblAlgn val="ctr"/>
        <c:lblOffset val="100"/>
        <c:noMultiLvlLbl val="0"/>
      </c:catAx>
      <c:valAx>
        <c:axId val="342674432"/>
        <c:scaling>
          <c:orientation val="minMax"/>
        </c:scaling>
        <c:delete val="0"/>
        <c:axPos val="l"/>
        <c:majorGridlines/>
        <c:numFmt formatCode="0" sourceLinked="1"/>
        <c:majorTickMark val="out"/>
        <c:minorTickMark val="none"/>
        <c:tickLblPos val="nextTo"/>
        <c:crossAx val="342672896"/>
        <c:crosses val="autoZero"/>
        <c:crossBetween val="between"/>
      </c:valAx>
    </c:plotArea>
    <c:legend>
      <c:legendPos val="r"/>
      <c:layout>
        <c:manualLayout>
          <c:xMode val="edge"/>
          <c:yMode val="edge"/>
          <c:x val="0.76847981529661091"/>
          <c:y val="0.21820392242636341"/>
          <c:w val="0.22057926566618993"/>
          <c:h val="0.41743438320209975"/>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Export</a:t>
            </a:r>
            <a:r>
              <a:rPr lang="en-US" sz="1200" baseline="0"/>
              <a:t> of Goods and Services</a:t>
            </a:r>
            <a:endParaRPr lang="en-US" sz="1200"/>
          </a:p>
        </c:rich>
      </c:tx>
      <c:overlay val="0"/>
    </c:title>
    <c:autoTitleDeleted val="0"/>
    <c:plotArea>
      <c:layout>
        <c:manualLayout>
          <c:layoutTarget val="inner"/>
          <c:xMode val="edge"/>
          <c:yMode val="edge"/>
          <c:x val="9.2973933209382562E-2"/>
          <c:y val="0.15325240594925635"/>
          <c:w val="0.66514955489105754"/>
          <c:h val="0.50018153980752411"/>
        </c:manualLayout>
      </c:layout>
      <c:lineChart>
        <c:grouping val="standard"/>
        <c:varyColors val="0"/>
        <c:ser>
          <c:idx val="0"/>
          <c:order val="0"/>
          <c:tx>
            <c:strRef>
              <c:f>'Table 4'!$B$80</c:f>
              <c:strCache>
                <c:ptCount val="1"/>
                <c:pt idx="0">
                  <c:v>Export Goods and Services (current prices)</c:v>
                </c:pt>
              </c:strCache>
            </c:strRef>
          </c:tx>
          <c:marker>
            <c:symbol val="none"/>
          </c:marker>
          <c:cat>
            <c:multiLvlStrRef>
              <c:f>'Table 4'!$C$78:$K$79</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4'!$C$80:$K$80</c:f>
              <c:numCache>
                <c:formatCode>0</c:formatCode>
                <c:ptCount val="9"/>
                <c:pt idx="0">
                  <c:v>3233353.4780842839</c:v>
                </c:pt>
                <c:pt idx="1">
                  <c:v>3165262.8765840107</c:v>
                </c:pt>
                <c:pt idx="2">
                  <c:v>3185759.3254743852</c:v>
                </c:pt>
                <c:pt idx="3">
                  <c:v>3436326.830232081</c:v>
                </c:pt>
                <c:pt idx="4">
                  <c:v>3728183.722348283</c:v>
                </c:pt>
                <c:pt idx="5">
                  <c:v>3898653.3234558245</c:v>
                </c:pt>
                <c:pt idx="6">
                  <c:v>4447244.6417418923</c:v>
                </c:pt>
                <c:pt idx="7">
                  <c:v>5200725.5475444328</c:v>
                </c:pt>
                <c:pt idx="8">
                  <c:v>5626606.1077789543</c:v>
                </c:pt>
              </c:numCache>
            </c:numRef>
          </c:val>
          <c:smooth val="0"/>
        </c:ser>
        <c:ser>
          <c:idx val="1"/>
          <c:order val="1"/>
          <c:tx>
            <c:strRef>
              <c:f>'Table 4'!$B$81</c:f>
              <c:strCache>
                <c:ptCount val="1"/>
                <c:pt idx="0">
                  <c:v>Export Goods and Services (constant 2000 prices)</c:v>
                </c:pt>
              </c:strCache>
            </c:strRef>
          </c:tx>
          <c:marker>
            <c:symbol val="none"/>
          </c:marker>
          <c:cat>
            <c:multiLvlStrRef>
              <c:f>'Table 4'!$C$78:$K$79</c:f>
              <c:multiLvlStrCache>
                <c:ptCount val="9"/>
                <c:lvl>
                  <c:pt idx="0">
                    <c:v>7/10- 6/11</c:v>
                  </c:pt>
                  <c:pt idx="1">
                    <c:v>7/11-6/12</c:v>
                  </c:pt>
                  <c:pt idx="2">
                    <c:v>7/12-6/13</c:v>
                  </c:pt>
                  <c:pt idx="3">
                    <c:v>7/13-6/14</c:v>
                  </c:pt>
                  <c:pt idx="4">
                    <c:v>7/14-6/15</c:v>
                  </c:pt>
                  <c:pt idx="5">
                    <c:v>7/15-6/16</c:v>
                  </c:pt>
                  <c:pt idx="6">
                    <c:v>7/16-6/17</c:v>
                  </c:pt>
                  <c:pt idx="7">
                    <c:v>7/17-6/18</c:v>
                  </c:pt>
                  <c:pt idx="8">
                    <c:v>7/18- 6/19</c:v>
                  </c:pt>
                </c:lvl>
                <c:lvl>
                  <c:pt idx="0">
                    <c:v>Aquino</c:v>
                  </c:pt>
                  <c:pt idx="6">
                    <c:v>Duterte</c:v>
                  </c:pt>
                </c:lvl>
              </c:multiLvlStrCache>
            </c:multiLvlStrRef>
          </c:cat>
          <c:val>
            <c:numRef>
              <c:f>'Table 4'!$C$81:$K$81</c:f>
              <c:numCache>
                <c:formatCode>0</c:formatCode>
                <c:ptCount val="9"/>
                <c:pt idx="0">
                  <c:v>2954878.3745368966</c:v>
                </c:pt>
                <c:pt idx="1">
                  <c:v>2949936.2563851764</c:v>
                </c:pt>
                <c:pt idx="2">
                  <c:v>2941297.4917876367</c:v>
                </c:pt>
                <c:pt idx="3">
                  <c:v>3204575.1222695997</c:v>
                </c:pt>
                <c:pt idx="4">
                  <c:v>3524653.7209071405</c:v>
                </c:pt>
                <c:pt idx="5">
                  <c:v>3905412.7631401969</c:v>
                </c:pt>
                <c:pt idx="6">
                  <c:v>4520610.0456143245</c:v>
                </c:pt>
                <c:pt idx="7">
                  <c:v>5242875.9930500928</c:v>
                </c:pt>
                <c:pt idx="8">
                  <c:v>5742132.7192722447</c:v>
                </c:pt>
              </c:numCache>
            </c:numRef>
          </c:val>
          <c:smooth val="0"/>
        </c:ser>
        <c:dLbls>
          <c:showLegendKey val="0"/>
          <c:showVal val="0"/>
          <c:showCatName val="0"/>
          <c:showSerName val="0"/>
          <c:showPercent val="0"/>
          <c:showBubbleSize val="0"/>
        </c:dLbls>
        <c:marker val="1"/>
        <c:smooth val="0"/>
        <c:axId val="343171072"/>
        <c:axId val="343172608"/>
      </c:lineChart>
      <c:catAx>
        <c:axId val="343171072"/>
        <c:scaling>
          <c:orientation val="minMax"/>
        </c:scaling>
        <c:delete val="0"/>
        <c:axPos val="b"/>
        <c:majorTickMark val="out"/>
        <c:minorTickMark val="none"/>
        <c:tickLblPos val="nextTo"/>
        <c:crossAx val="343172608"/>
        <c:crosses val="autoZero"/>
        <c:auto val="1"/>
        <c:lblAlgn val="ctr"/>
        <c:lblOffset val="100"/>
        <c:noMultiLvlLbl val="0"/>
      </c:catAx>
      <c:valAx>
        <c:axId val="343172608"/>
        <c:scaling>
          <c:orientation val="minMax"/>
        </c:scaling>
        <c:delete val="0"/>
        <c:axPos val="l"/>
        <c:majorGridlines/>
        <c:numFmt formatCode="0" sourceLinked="1"/>
        <c:majorTickMark val="out"/>
        <c:minorTickMark val="none"/>
        <c:tickLblPos val="nextTo"/>
        <c:crossAx val="343171072"/>
        <c:crosses val="autoZero"/>
        <c:crossBetween val="between"/>
      </c:valAx>
    </c:plotArea>
    <c:legend>
      <c:legendPos val="r"/>
      <c:layout>
        <c:manualLayout>
          <c:xMode val="edge"/>
          <c:yMode val="edge"/>
          <c:x val="0.75449635716101315"/>
          <c:y val="0.1658989501312336"/>
          <c:w val="0.23462225002070605"/>
          <c:h val="0.47375765529308839"/>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a:t>
            </a:r>
            <a:r>
              <a:rPr lang="en-US" sz="1200" baseline="0"/>
              <a:t> 2b: It is always justifiable to ... (complete sample) </a:t>
            </a:r>
            <a:endParaRPr lang="en-US" sz="1200"/>
          </a:p>
        </c:rich>
      </c:tx>
      <c:overlay val="0"/>
    </c:title>
    <c:autoTitleDeleted val="0"/>
    <c:plotArea>
      <c:layout>
        <c:manualLayout>
          <c:layoutTarget val="inner"/>
          <c:xMode val="edge"/>
          <c:yMode val="edge"/>
          <c:x val="2.3172234237887647E-2"/>
          <c:y val="0.12961809078312189"/>
          <c:w val="0.97007212215425875"/>
          <c:h val="0.50418211691611525"/>
        </c:manualLayout>
      </c:layout>
      <c:barChart>
        <c:barDir val="col"/>
        <c:grouping val="clustered"/>
        <c:varyColors val="0"/>
        <c:ser>
          <c:idx val="0"/>
          <c:order val="0"/>
          <c:tx>
            <c:strRef>
              <c:f>'Figure 2'!$B$84</c:f>
              <c:strCache>
                <c:ptCount val="1"/>
                <c:pt idx="0">
                  <c:v>avoid fare on public transport</c:v>
                </c:pt>
              </c:strCache>
            </c:strRef>
          </c:tx>
          <c:spPr>
            <a:solidFill>
              <a:schemeClr val="tx1">
                <a:lumMod val="50000"/>
                <a:lumOff val="50000"/>
              </a:schemeClr>
            </a:solidFill>
            <a:ln>
              <a:solidFill>
                <a:schemeClr val="tx1"/>
              </a:solidFill>
            </a:ln>
          </c:spPr>
          <c:invertIfNegative val="0"/>
          <c:cat>
            <c:strRef>
              <c:f>'Figure 2'!$C$83:$BJ$83</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2'!$C$84:$BJ$84</c:f>
              <c:numCache>
                <c:formatCode>General</c:formatCode>
                <c:ptCount val="60"/>
                <c:pt idx="0">
                  <c:v>11.5</c:v>
                </c:pt>
                <c:pt idx="1">
                  <c:v>0.8</c:v>
                </c:pt>
                <c:pt idx="2">
                  <c:v>1.4</c:v>
                </c:pt>
                <c:pt idx="3">
                  <c:v>0.7</c:v>
                </c:pt>
                <c:pt idx="4">
                  <c:v>1</c:v>
                </c:pt>
                <c:pt idx="5">
                  <c:v>9.9</c:v>
                </c:pt>
                <c:pt idx="6">
                  <c:v>2.9</c:v>
                </c:pt>
                <c:pt idx="7">
                  <c:v>3</c:v>
                </c:pt>
                <c:pt idx="8">
                  <c:v>1</c:v>
                </c:pt>
                <c:pt idx="9">
                  <c:v>1.6</c:v>
                </c:pt>
                <c:pt idx="10">
                  <c:v>4.8</c:v>
                </c:pt>
                <c:pt idx="11">
                  <c:v>1.8</c:v>
                </c:pt>
                <c:pt idx="12">
                  <c:v>2.2000000000000002</c:v>
                </c:pt>
                <c:pt idx="13">
                  <c:v>2</c:v>
                </c:pt>
                <c:pt idx="14">
                  <c:v>0.3</c:v>
                </c:pt>
                <c:pt idx="15">
                  <c:v>0.7</c:v>
                </c:pt>
                <c:pt idx="16">
                  <c:v>1.1000000000000001</c:v>
                </c:pt>
                <c:pt idx="17">
                  <c:v>0.7</c:v>
                </c:pt>
                <c:pt idx="18">
                  <c:v>22.9</c:v>
                </c:pt>
                <c:pt idx="19">
                  <c:v>1.2</c:v>
                </c:pt>
                <c:pt idx="20">
                  <c:v>1.1000000000000001</c:v>
                </c:pt>
                <c:pt idx="21">
                  <c:v>0.5</c:v>
                </c:pt>
                <c:pt idx="22">
                  <c:v>0.7</c:v>
                </c:pt>
                <c:pt idx="23">
                  <c:v>3.2</c:v>
                </c:pt>
                <c:pt idx="24">
                  <c:v>0.2</c:v>
                </c:pt>
                <c:pt idx="25">
                  <c:v>1</c:v>
                </c:pt>
                <c:pt idx="26">
                  <c:v>2.1</c:v>
                </c:pt>
                <c:pt idx="27">
                  <c:v>6.7</c:v>
                </c:pt>
                <c:pt idx="28">
                  <c:v>1</c:v>
                </c:pt>
                <c:pt idx="29">
                  <c:v>4.2</c:v>
                </c:pt>
                <c:pt idx="30">
                  <c:v>1.6</c:v>
                </c:pt>
                <c:pt idx="31">
                  <c:v>11.7</c:v>
                </c:pt>
                <c:pt idx="32">
                  <c:v>1.2</c:v>
                </c:pt>
                <c:pt idx="33">
                  <c:v>0.3</c:v>
                </c:pt>
                <c:pt idx="34">
                  <c:v>1.8</c:v>
                </c:pt>
                <c:pt idx="35">
                  <c:v>1.2</c:v>
                </c:pt>
                <c:pt idx="36">
                  <c:v>0.3</c:v>
                </c:pt>
                <c:pt idx="37">
                  <c:v>3.5</c:v>
                </c:pt>
                <c:pt idx="38">
                  <c:v>15.1</c:v>
                </c:pt>
                <c:pt idx="39">
                  <c:v>1.5</c:v>
                </c:pt>
                <c:pt idx="40">
                  <c:v>0.7</c:v>
                </c:pt>
                <c:pt idx="41">
                  <c:v>1.4</c:v>
                </c:pt>
                <c:pt idx="42">
                  <c:v>3.7</c:v>
                </c:pt>
                <c:pt idx="43">
                  <c:v>0.1</c:v>
                </c:pt>
                <c:pt idx="44">
                  <c:v>1.2</c:v>
                </c:pt>
                <c:pt idx="45">
                  <c:v>1.3</c:v>
                </c:pt>
                <c:pt idx="46">
                  <c:v>5.5</c:v>
                </c:pt>
                <c:pt idx="47">
                  <c:v>1.1000000000000001</c:v>
                </c:pt>
                <c:pt idx="48">
                  <c:v>0.4</c:v>
                </c:pt>
                <c:pt idx="49">
                  <c:v>3.1</c:v>
                </c:pt>
                <c:pt idx="50">
                  <c:v>1.8</c:v>
                </c:pt>
                <c:pt idx="51">
                  <c:v>2</c:v>
                </c:pt>
                <c:pt idx="52">
                  <c:v>5.4</c:v>
                </c:pt>
                <c:pt idx="53">
                  <c:v>2.2999999999999998</c:v>
                </c:pt>
                <c:pt idx="54">
                  <c:v>2.4</c:v>
                </c:pt>
                <c:pt idx="55">
                  <c:v>1.3</c:v>
                </c:pt>
                <c:pt idx="56">
                  <c:v>1.9</c:v>
                </c:pt>
                <c:pt idx="57">
                  <c:v>2.9</c:v>
                </c:pt>
                <c:pt idx="58">
                  <c:v>1.1000000000000001</c:v>
                </c:pt>
                <c:pt idx="59">
                  <c:v>1.3</c:v>
                </c:pt>
              </c:numCache>
            </c:numRef>
          </c:val>
        </c:ser>
        <c:ser>
          <c:idx val="1"/>
          <c:order val="1"/>
          <c:tx>
            <c:strRef>
              <c:f>'Figure 2'!$B$85</c:f>
              <c:strCache>
                <c:ptCount val="1"/>
                <c:pt idx="0">
                  <c:v>cheat on taxes</c:v>
                </c:pt>
              </c:strCache>
            </c:strRef>
          </c:tx>
          <c:spPr>
            <a:solidFill>
              <a:schemeClr val="bg1">
                <a:lumMod val="75000"/>
              </a:schemeClr>
            </a:solidFill>
            <a:ln>
              <a:solidFill>
                <a:schemeClr val="tx1"/>
              </a:solidFill>
            </a:ln>
          </c:spPr>
          <c:invertIfNegative val="0"/>
          <c:cat>
            <c:strRef>
              <c:f>'Figure 2'!$C$83:$BJ$83</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2'!$C$85:$BJ$85</c:f>
              <c:numCache>
                <c:formatCode>General</c:formatCode>
                <c:ptCount val="60"/>
                <c:pt idx="0">
                  <c:v>11.2</c:v>
                </c:pt>
                <c:pt idx="1">
                  <c:v>0.8</c:v>
                </c:pt>
                <c:pt idx="2">
                  <c:v>0.4</c:v>
                </c:pt>
                <c:pt idx="3">
                  <c:v>1.4</c:v>
                </c:pt>
                <c:pt idx="4">
                  <c:v>2.1</c:v>
                </c:pt>
                <c:pt idx="5">
                  <c:v>6</c:v>
                </c:pt>
                <c:pt idx="6">
                  <c:v>0.7</c:v>
                </c:pt>
                <c:pt idx="7">
                  <c:v>0.3</c:v>
                </c:pt>
                <c:pt idx="8">
                  <c:v>0.6</c:v>
                </c:pt>
                <c:pt idx="9">
                  <c:v>1.1000000000000001</c:v>
                </c:pt>
                <c:pt idx="10">
                  <c:v>0.7</c:v>
                </c:pt>
                <c:pt idx="11">
                  <c:v>0.7</c:v>
                </c:pt>
                <c:pt idx="12">
                  <c:v>0.4</c:v>
                </c:pt>
                <c:pt idx="13">
                  <c:v>1.3</c:v>
                </c:pt>
                <c:pt idx="14">
                  <c:v>0.2</c:v>
                </c:pt>
                <c:pt idx="15">
                  <c:v>2.1</c:v>
                </c:pt>
                <c:pt idx="17">
                  <c:v>0.3</c:v>
                </c:pt>
                <c:pt idx="18">
                  <c:v>27.8</c:v>
                </c:pt>
                <c:pt idx="19">
                  <c:v>0.5</c:v>
                </c:pt>
                <c:pt idx="20">
                  <c:v>1.2</c:v>
                </c:pt>
                <c:pt idx="21">
                  <c:v>0.5</c:v>
                </c:pt>
                <c:pt idx="22">
                  <c:v>0.7</c:v>
                </c:pt>
                <c:pt idx="23">
                  <c:v>3.8</c:v>
                </c:pt>
                <c:pt idx="24">
                  <c:v>0.6</c:v>
                </c:pt>
                <c:pt idx="25">
                  <c:v>0.3</c:v>
                </c:pt>
                <c:pt idx="26">
                  <c:v>4.8</c:v>
                </c:pt>
                <c:pt idx="27">
                  <c:v>2.2999999999999998</c:v>
                </c:pt>
                <c:pt idx="28">
                  <c:v>2.4</c:v>
                </c:pt>
                <c:pt idx="29">
                  <c:v>2</c:v>
                </c:pt>
                <c:pt idx="30">
                  <c:v>1.5</c:v>
                </c:pt>
                <c:pt idx="31">
                  <c:v>3.1</c:v>
                </c:pt>
                <c:pt idx="32">
                  <c:v>0.5</c:v>
                </c:pt>
                <c:pt idx="33">
                  <c:v>0.6</c:v>
                </c:pt>
                <c:pt idx="34">
                  <c:v>1.2</c:v>
                </c:pt>
                <c:pt idx="35">
                  <c:v>0.2</c:v>
                </c:pt>
                <c:pt idx="36">
                  <c:v>0.4</c:v>
                </c:pt>
                <c:pt idx="37">
                  <c:v>0.8</c:v>
                </c:pt>
                <c:pt idx="38">
                  <c:v>12</c:v>
                </c:pt>
                <c:pt idx="39">
                  <c:v>1.5</c:v>
                </c:pt>
                <c:pt idx="41">
                  <c:v>3.9</c:v>
                </c:pt>
                <c:pt idx="42">
                  <c:v>2.4</c:v>
                </c:pt>
                <c:pt idx="43">
                  <c:v>0.4</c:v>
                </c:pt>
                <c:pt idx="44">
                  <c:v>1.3</c:v>
                </c:pt>
                <c:pt idx="45">
                  <c:v>0.9</c:v>
                </c:pt>
                <c:pt idx="46">
                  <c:v>4.5</c:v>
                </c:pt>
                <c:pt idx="47">
                  <c:v>0.5</c:v>
                </c:pt>
                <c:pt idx="48">
                  <c:v>0.2</c:v>
                </c:pt>
                <c:pt idx="49">
                  <c:v>2.1</c:v>
                </c:pt>
                <c:pt idx="50">
                  <c:v>0.5</c:v>
                </c:pt>
                <c:pt idx="51">
                  <c:v>0.4</c:v>
                </c:pt>
                <c:pt idx="52">
                  <c:v>3.2</c:v>
                </c:pt>
                <c:pt idx="53">
                  <c:v>0.2</c:v>
                </c:pt>
                <c:pt idx="54">
                  <c:v>1</c:v>
                </c:pt>
                <c:pt idx="55">
                  <c:v>0.6</c:v>
                </c:pt>
                <c:pt idx="56">
                  <c:v>1.2</c:v>
                </c:pt>
                <c:pt idx="57">
                  <c:v>0.8</c:v>
                </c:pt>
                <c:pt idx="58">
                  <c:v>0.9</c:v>
                </c:pt>
                <c:pt idx="59">
                  <c:v>1.5</c:v>
                </c:pt>
              </c:numCache>
            </c:numRef>
          </c:val>
        </c:ser>
        <c:ser>
          <c:idx val="2"/>
          <c:order val="2"/>
          <c:tx>
            <c:strRef>
              <c:f>'Figure 2'!$B$86</c:f>
              <c:strCache>
                <c:ptCount val="1"/>
                <c:pt idx="0">
                  <c:v>claim government benefit without entitlement</c:v>
                </c:pt>
              </c:strCache>
            </c:strRef>
          </c:tx>
          <c:spPr>
            <a:pattFill prst="ltHorz">
              <a:fgClr>
                <a:schemeClr val="tx1"/>
              </a:fgClr>
              <a:bgClr>
                <a:schemeClr val="bg1"/>
              </a:bgClr>
            </a:pattFill>
            <a:ln>
              <a:solidFill>
                <a:schemeClr val="tx1"/>
              </a:solidFill>
            </a:ln>
          </c:spPr>
          <c:invertIfNegative val="0"/>
          <c:cat>
            <c:strRef>
              <c:f>'Figure 2'!$C$83:$BJ$83</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2'!$C$86:$BJ$86</c:f>
              <c:numCache>
                <c:formatCode>General</c:formatCode>
                <c:ptCount val="60"/>
                <c:pt idx="0">
                  <c:v>10.6</c:v>
                </c:pt>
                <c:pt idx="1">
                  <c:v>0.3</c:v>
                </c:pt>
                <c:pt idx="2">
                  <c:v>8.3000000000000007</c:v>
                </c:pt>
                <c:pt idx="3">
                  <c:v>3.1</c:v>
                </c:pt>
                <c:pt idx="4">
                  <c:v>4.5999999999999996</c:v>
                </c:pt>
                <c:pt idx="5">
                  <c:v>4.8</c:v>
                </c:pt>
                <c:pt idx="6">
                  <c:v>1.2</c:v>
                </c:pt>
                <c:pt idx="7">
                  <c:v>7.1</c:v>
                </c:pt>
                <c:pt idx="8">
                  <c:v>3.9</c:v>
                </c:pt>
                <c:pt idx="9">
                  <c:v>3.1</c:v>
                </c:pt>
                <c:pt idx="10">
                  <c:v>5.6</c:v>
                </c:pt>
                <c:pt idx="11">
                  <c:v>0.6</c:v>
                </c:pt>
                <c:pt idx="12">
                  <c:v>2.7</c:v>
                </c:pt>
                <c:pt idx="13">
                  <c:v>2.9</c:v>
                </c:pt>
                <c:pt idx="14">
                  <c:v>0.2</c:v>
                </c:pt>
                <c:pt idx="15">
                  <c:v>2.9</c:v>
                </c:pt>
                <c:pt idx="16">
                  <c:v>1.2</c:v>
                </c:pt>
                <c:pt idx="17">
                  <c:v>0.4</c:v>
                </c:pt>
                <c:pt idx="18">
                  <c:v>22.7</c:v>
                </c:pt>
                <c:pt idx="19">
                  <c:v>10.6</c:v>
                </c:pt>
                <c:pt idx="20">
                  <c:v>6.3</c:v>
                </c:pt>
                <c:pt idx="21">
                  <c:v>0.6</c:v>
                </c:pt>
                <c:pt idx="22">
                  <c:v>1.2</c:v>
                </c:pt>
                <c:pt idx="23">
                  <c:v>2.7</c:v>
                </c:pt>
                <c:pt idx="24">
                  <c:v>1.4</c:v>
                </c:pt>
                <c:pt idx="25">
                  <c:v>1</c:v>
                </c:pt>
                <c:pt idx="26">
                  <c:v>10</c:v>
                </c:pt>
                <c:pt idx="27">
                  <c:v>7.9</c:v>
                </c:pt>
                <c:pt idx="28">
                  <c:v>3.8</c:v>
                </c:pt>
                <c:pt idx="29">
                  <c:v>4</c:v>
                </c:pt>
                <c:pt idx="30">
                  <c:v>1.8</c:v>
                </c:pt>
                <c:pt idx="31">
                  <c:v>13.6</c:v>
                </c:pt>
                <c:pt idx="32">
                  <c:v>0.7</c:v>
                </c:pt>
                <c:pt idx="33">
                  <c:v>0.8</c:v>
                </c:pt>
                <c:pt idx="34">
                  <c:v>2.5</c:v>
                </c:pt>
                <c:pt idx="35">
                  <c:v>0.5</c:v>
                </c:pt>
                <c:pt idx="36">
                  <c:v>0.6</c:v>
                </c:pt>
                <c:pt idx="37">
                  <c:v>4.7</c:v>
                </c:pt>
                <c:pt idx="38">
                  <c:v>12.1</c:v>
                </c:pt>
                <c:pt idx="39">
                  <c:v>2.5</c:v>
                </c:pt>
                <c:pt idx="40">
                  <c:v>4.9000000000000004</c:v>
                </c:pt>
                <c:pt idx="41">
                  <c:v>2.7</c:v>
                </c:pt>
                <c:pt idx="42">
                  <c:v>1.4</c:v>
                </c:pt>
                <c:pt idx="43">
                  <c:v>0.1</c:v>
                </c:pt>
                <c:pt idx="44">
                  <c:v>1.5</c:v>
                </c:pt>
                <c:pt idx="45">
                  <c:v>1.1000000000000001</c:v>
                </c:pt>
                <c:pt idx="46">
                  <c:v>7.5</c:v>
                </c:pt>
                <c:pt idx="47">
                  <c:v>1.5</c:v>
                </c:pt>
                <c:pt idx="48">
                  <c:v>1.4</c:v>
                </c:pt>
                <c:pt idx="49">
                  <c:v>1</c:v>
                </c:pt>
                <c:pt idx="50">
                  <c:v>2.6</c:v>
                </c:pt>
                <c:pt idx="51">
                  <c:v>1</c:v>
                </c:pt>
                <c:pt idx="52">
                  <c:v>1.8</c:v>
                </c:pt>
                <c:pt idx="53">
                  <c:v>2</c:v>
                </c:pt>
                <c:pt idx="54">
                  <c:v>1.3</c:v>
                </c:pt>
                <c:pt idx="55">
                  <c:v>1.8</c:v>
                </c:pt>
                <c:pt idx="56">
                  <c:v>2.9</c:v>
                </c:pt>
                <c:pt idx="57">
                  <c:v>2.6</c:v>
                </c:pt>
                <c:pt idx="58">
                  <c:v>5</c:v>
                </c:pt>
                <c:pt idx="59">
                  <c:v>3.4</c:v>
                </c:pt>
              </c:numCache>
            </c:numRef>
          </c:val>
        </c:ser>
        <c:ser>
          <c:idx val="3"/>
          <c:order val="3"/>
          <c:tx>
            <c:strRef>
              <c:f>'Figure 2'!$B$87</c:f>
              <c:strCache>
                <c:ptCount val="1"/>
                <c:pt idx="0">
                  <c:v>accept a bribe</c:v>
                </c:pt>
              </c:strCache>
            </c:strRef>
          </c:tx>
          <c:spPr>
            <a:solidFill>
              <a:schemeClr val="tx1"/>
            </a:solidFill>
            <a:ln>
              <a:solidFill>
                <a:schemeClr val="tx1"/>
              </a:solidFill>
            </a:ln>
          </c:spPr>
          <c:invertIfNegative val="0"/>
          <c:cat>
            <c:strRef>
              <c:f>'Figure 2'!$C$83:$BJ$83</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2'!$C$87:$BJ$87</c:f>
              <c:numCache>
                <c:formatCode>General</c:formatCode>
                <c:ptCount val="60"/>
                <c:pt idx="0">
                  <c:v>3</c:v>
                </c:pt>
                <c:pt idx="1">
                  <c:v>0.1</c:v>
                </c:pt>
                <c:pt idx="2">
                  <c:v>0.4</c:v>
                </c:pt>
                <c:pt idx="3">
                  <c:v>0.9</c:v>
                </c:pt>
                <c:pt idx="4">
                  <c:v>0.2</c:v>
                </c:pt>
                <c:pt idx="5">
                  <c:v>1.5</c:v>
                </c:pt>
                <c:pt idx="6">
                  <c:v>0.5</c:v>
                </c:pt>
                <c:pt idx="7">
                  <c:v>0.5</c:v>
                </c:pt>
                <c:pt idx="8">
                  <c:v>0.6</c:v>
                </c:pt>
                <c:pt idx="9">
                  <c:v>0.3</c:v>
                </c:pt>
                <c:pt idx="10">
                  <c:v>0.1</c:v>
                </c:pt>
                <c:pt idx="11">
                  <c:v>0.4</c:v>
                </c:pt>
                <c:pt idx="12">
                  <c:v>0.5</c:v>
                </c:pt>
                <c:pt idx="13">
                  <c:v>0.1</c:v>
                </c:pt>
                <c:pt idx="14">
                  <c:v>0.1</c:v>
                </c:pt>
                <c:pt idx="15">
                  <c:v>0.3</c:v>
                </c:pt>
                <c:pt idx="16">
                  <c:v>0.9</c:v>
                </c:pt>
                <c:pt idx="17">
                  <c:v>0.8</c:v>
                </c:pt>
                <c:pt idx="18">
                  <c:v>23.8</c:v>
                </c:pt>
                <c:pt idx="19">
                  <c:v>0.3</c:v>
                </c:pt>
                <c:pt idx="20">
                  <c:v>1.1000000000000001</c:v>
                </c:pt>
                <c:pt idx="21">
                  <c:v>0.2</c:v>
                </c:pt>
                <c:pt idx="22">
                  <c:v>0.7</c:v>
                </c:pt>
                <c:pt idx="23">
                  <c:v>1.8</c:v>
                </c:pt>
                <c:pt idx="24">
                  <c:v>0.3</c:v>
                </c:pt>
                <c:pt idx="25">
                  <c:v>0.4</c:v>
                </c:pt>
                <c:pt idx="26">
                  <c:v>2.8</c:v>
                </c:pt>
                <c:pt idx="27">
                  <c:v>1.6</c:v>
                </c:pt>
                <c:pt idx="28">
                  <c:v>0.6</c:v>
                </c:pt>
                <c:pt idx="29">
                  <c:v>1.5</c:v>
                </c:pt>
                <c:pt idx="30">
                  <c:v>1.7</c:v>
                </c:pt>
                <c:pt idx="31">
                  <c:v>3.5</c:v>
                </c:pt>
                <c:pt idx="32">
                  <c:v>0.2</c:v>
                </c:pt>
                <c:pt idx="33">
                  <c:v>0.2</c:v>
                </c:pt>
                <c:pt idx="34">
                  <c:v>0.7</c:v>
                </c:pt>
                <c:pt idx="35">
                  <c:v>0.6</c:v>
                </c:pt>
                <c:pt idx="36">
                  <c:v>0.2</c:v>
                </c:pt>
                <c:pt idx="37">
                  <c:v>0.9</c:v>
                </c:pt>
                <c:pt idx="38">
                  <c:v>14.1</c:v>
                </c:pt>
                <c:pt idx="39">
                  <c:v>0.2</c:v>
                </c:pt>
                <c:pt idx="40">
                  <c:v>0.3</c:v>
                </c:pt>
                <c:pt idx="41">
                  <c:v>0.7</c:v>
                </c:pt>
                <c:pt idx="42">
                  <c:v>0.5</c:v>
                </c:pt>
                <c:pt idx="43">
                  <c:v>0.1</c:v>
                </c:pt>
                <c:pt idx="44">
                  <c:v>1.4</c:v>
                </c:pt>
                <c:pt idx="45">
                  <c:v>0.3</c:v>
                </c:pt>
                <c:pt idx="46">
                  <c:v>4.9000000000000004</c:v>
                </c:pt>
                <c:pt idx="47">
                  <c:v>1.2</c:v>
                </c:pt>
                <c:pt idx="48">
                  <c:v>0.4</c:v>
                </c:pt>
                <c:pt idx="49">
                  <c:v>1.4</c:v>
                </c:pt>
                <c:pt idx="50">
                  <c:v>0.3</c:v>
                </c:pt>
                <c:pt idx="51">
                  <c:v>0.4</c:v>
                </c:pt>
                <c:pt idx="52">
                  <c:v>0.9</c:v>
                </c:pt>
                <c:pt idx="53">
                  <c:v>0</c:v>
                </c:pt>
                <c:pt idx="54">
                  <c:v>0.6</c:v>
                </c:pt>
                <c:pt idx="55">
                  <c:v>0.9</c:v>
                </c:pt>
                <c:pt idx="56">
                  <c:v>1.1000000000000001</c:v>
                </c:pt>
                <c:pt idx="57">
                  <c:v>1.1000000000000001</c:v>
                </c:pt>
                <c:pt idx="58">
                  <c:v>0.4</c:v>
                </c:pt>
                <c:pt idx="59">
                  <c:v>0.5</c:v>
                </c:pt>
              </c:numCache>
            </c:numRef>
          </c:val>
        </c:ser>
        <c:ser>
          <c:idx val="4"/>
          <c:order val="4"/>
          <c:tx>
            <c:strRef>
              <c:f>'Figure 2'!$B$88</c:f>
              <c:strCache>
                <c:ptCount val="1"/>
                <c:pt idx="0">
                  <c:v>steal property</c:v>
                </c:pt>
              </c:strCache>
            </c:strRef>
          </c:tx>
          <c:spPr>
            <a:solidFill>
              <a:schemeClr val="bg1">
                <a:lumMod val="65000"/>
              </a:schemeClr>
            </a:solidFill>
            <a:ln>
              <a:solidFill>
                <a:schemeClr val="tx1"/>
              </a:solidFill>
            </a:ln>
          </c:spPr>
          <c:invertIfNegative val="0"/>
          <c:cat>
            <c:strRef>
              <c:f>'Figure 2'!$C$83:$BJ$83</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2'!$C$88:$BJ$88</c:f>
              <c:numCache>
                <c:formatCode>General</c:formatCode>
                <c:ptCount val="60"/>
                <c:pt idx="0">
                  <c:v>2.6</c:v>
                </c:pt>
                <c:pt idx="1">
                  <c:v>0.2</c:v>
                </c:pt>
                <c:pt idx="2">
                  <c:v>0.4</c:v>
                </c:pt>
                <c:pt idx="3">
                  <c:v>0.3</c:v>
                </c:pt>
                <c:pt idx="4">
                  <c:v>0.5</c:v>
                </c:pt>
                <c:pt idx="5">
                  <c:v>0.8</c:v>
                </c:pt>
                <c:pt idx="6">
                  <c:v>0.5</c:v>
                </c:pt>
                <c:pt idx="7">
                  <c:v>0.1</c:v>
                </c:pt>
                <c:pt idx="8">
                  <c:v>0.6</c:v>
                </c:pt>
                <c:pt idx="9">
                  <c:v>0.2</c:v>
                </c:pt>
                <c:pt idx="10">
                  <c:v>0.1</c:v>
                </c:pt>
                <c:pt idx="11">
                  <c:v>0.2</c:v>
                </c:pt>
                <c:pt idx="12">
                  <c:v>0.6</c:v>
                </c:pt>
                <c:pt idx="13">
                  <c:v>0.2</c:v>
                </c:pt>
                <c:pt idx="14">
                  <c:v>0</c:v>
                </c:pt>
                <c:pt idx="15">
                  <c:v>0.3</c:v>
                </c:pt>
                <c:pt idx="16">
                  <c:v>0.6</c:v>
                </c:pt>
                <c:pt idx="17">
                  <c:v>0.3</c:v>
                </c:pt>
                <c:pt idx="18">
                  <c:v>19.3</c:v>
                </c:pt>
                <c:pt idx="19">
                  <c:v>0.4</c:v>
                </c:pt>
                <c:pt idx="20">
                  <c:v>1.1000000000000001</c:v>
                </c:pt>
                <c:pt idx="21">
                  <c:v>0.2</c:v>
                </c:pt>
                <c:pt idx="22">
                  <c:v>0.6</c:v>
                </c:pt>
                <c:pt idx="23">
                  <c:v>1.1000000000000001</c:v>
                </c:pt>
                <c:pt idx="24">
                  <c:v>0.1</c:v>
                </c:pt>
                <c:pt idx="25">
                  <c:v>0.2</c:v>
                </c:pt>
                <c:pt idx="26">
                  <c:v>1</c:v>
                </c:pt>
                <c:pt idx="27">
                  <c:v>2.4</c:v>
                </c:pt>
                <c:pt idx="28">
                  <c:v>0.4</c:v>
                </c:pt>
                <c:pt idx="29">
                  <c:v>1.8</c:v>
                </c:pt>
                <c:pt idx="30">
                  <c:v>1</c:v>
                </c:pt>
                <c:pt idx="31">
                  <c:v>2.2999999999999998</c:v>
                </c:pt>
                <c:pt idx="32">
                  <c:v>0.7</c:v>
                </c:pt>
                <c:pt idx="33">
                  <c:v>0.2</c:v>
                </c:pt>
                <c:pt idx="34">
                  <c:v>1.1000000000000001</c:v>
                </c:pt>
                <c:pt idx="35">
                  <c:v>0.3</c:v>
                </c:pt>
                <c:pt idx="36">
                  <c:v>0.2</c:v>
                </c:pt>
                <c:pt idx="37">
                  <c:v>1.1000000000000001</c:v>
                </c:pt>
                <c:pt idx="38">
                  <c:v>9.9</c:v>
                </c:pt>
                <c:pt idx="39">
                  <c:v>0.5</c:v>
                </c:pt>
                <c:pt idx="40">
                  <c:v>0.5</c:v>
                </c:pt>
                <c:pt idx="41">
                  <c:v>0.4</c:v>
                </c:pt>
                <c:pt idx="42">
                  <c:v>0.4</c:v>
                </c:pt>
                <c:pt idx="43">
                  <c:v>0.3</c:v>
                </c:pt>
                <c:pt idx="44">
                  <c:v>1.4</c:v>
                </c:pt>
                <c:pt idx="45">
                  <c:v>0.5</c:v>
                </c:pt>
                <c:pt idx="46">
                  <c:v>4.8</c:v>
                </c:pt>
                <c:pt idx="47">
                  <c:v>0.4</c:v>
                </c:pt>
                <c:pt idx="48">
                  <c:v>0.2</c:v>
                </c:pt>
                <c:pt idx="49">
                  <c:v>1.4</c:v>
                </c:pt>
                <c:pt idx="50">
                  <c:v>0.5</c:v>
                </c:pt>
                <c:pt idx="51">
                  <c:v>0.5</c:v>
                </c:pt>
                <c:pt idx="52">
                  <c:v>0.6</c:v>
                </c:pt>
                <c:pt idx="53">
                  <c:v>0.6</c:v>
                </c:pt>
                <c:pt idx="54">
                  <c:v>0.2</c:v>
                </c:pt>
                <c:pt idx="55">
                  <c:v>0.7</c:v>
                </c:pt>
                <c:pt idx="56">
                  <c:v>0.9</c:v>
                </c:pt>
                <c:pt idx="57">
                  <c:v>1</c:v>
                </c:pt>
                <c:pt idx="58">
                  <c:v>0.5</c:v>
                </c:pt>
                <c:pt idx="59">
                  <c:v>0.2</c:v>
                </c:pt>
              </c:numCache>
            </c:numRef>
          </c:val>
        </c:ser>
        <c:dLbls>
          <c:showLegendKey val="0"/>
          <c:showVal val="0"/>
          <c:showCatName val="0"/>
          <c:showSerName val="0"/>
          <c:showPercent val="0"/>
          <c:showBubbleSize val="0"/>
        </c:dLbls>
        <c:gapWidth val="40"/>
        <c:axId val="341060608"/>
        <c:axId val="341066496"/>
      </c:barChart>
      <c:catAx>
        <c:axId val="341060608"/>
        <c:scaling>
          <c:orientation val="minMax"/>
        </c:scaling>
        <c:delete val="0"/>
        <c:axPos val="b"/>
        <c:majorTickMark val="out"/>
        <c:minorTickMark val="none"/>
        <c:tickLblPos val="nextTo"/>
        <c:crossAx val="341066496"/>
        <c:crosses val="autoZero"/>
        <c:auto val="1"/>
        <c:lblAlgn val="ctr"/>
        <c:lblOffset val="100"/>
        <c:noMultiLvlLbl val="0"/>
      </c:catAx>
      <c:valAx>
        <c:axId val="341066496"/>
        <c:scaling>
          <c:orientation val="minMax"/>
        </c:scaling>
        <c:delete val="0"/>
        <c:axPos val="l"/>
        <c:majorGridlines/>
        <c:numFmt formatCode="General" sourceLinked="1"/>
        <c:majorTickMark val="out"/>
        <c:minorTickMark val="none"/>
        <c:tickLblPos val="nextTo"/>
        <c:crossAx val="341060608"/>
        <c:crosses val="autoZero"/>
        <c:crossBetween val="between"/>
      </c:valAx>
    </c:plotArea>
    <c:legend>
      <c:legendPos val="r"/>
      <c:layout>
        <c:manualLayout>
          <c:xMode val="edge"/>
          <c:yMode val="edge"/>
          <c:x val="5.2614885719757136E-2"/>
          <c:y val="0.14193339857603318"/>
          <c:w val="0.18468840469512127"/>
          <c:h val="0.34365095754136776"/>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Figure</a:t>
            </a:r>
            <a:r>
              <a:rPr lang="en-US" sz="1200" baseline="0"/>
              <a:t> 3: Suspects killed by the police in armed encounters by macro-region 2006-2015 </a:t>
            </a:r>
            <a:endParaRPr lang="en-US" sz="1200"/>
          </a:p>
        </c:rich>
      </c:tx>
      <c:layout/>
      <c:overlay val="0"/>
    </c:title>
    <c:autoTitleDeleted val="0"/>
    <c:plotArea>
      <c:layout>
        <c:manualLayout>
          <c:layoutTarget val="inner"/>
          <c:xMode val="edge"/>
          <c:yMode val="edge"/>
          <c:x val="6.2145661395213686E-2"/>
          <c:y val="0.13442242509225574"/>
          <c:w val="0.9054837008189861"/>
          <c:h val="0.74959747403928179"/>
        </c:manualLayout>
      </c:layout>
      <c:areaChart>
        <c:grouping val="stacked"/>
        <c:varyColors val="0"/>
        <c:ser>
          <c:idx val="0"/>
          <c:order val="0"/>
          <c:tx>
            <c:strRef>
              <c:f>'Figure 3'!$A$9</c:f>
              <c:strCache>
                <c:ptCount val="1"/>
                <c:pt idx="0">
                  <c:v>NCR</c:v>
                </c:pt>
              </c:strCache>
            </c:strRef>
          </c:tx>
          <c:spPr>
            <a:pattFill prst="ltHorz">
              <a:fgClr>
                <a:schemeClr val="tx1"/>
              </a:fgClr>
              <a:bgClr>
                <a:schemeClr val="bg1"/>
              </a:bgClr>
            </a:pattFill>
            <a:ln>
              <a:solidFill>
                <a:schemeClr val="tx1"/>
              </a:solidFill>
            </a:ln>
          </c:spPr>
          <c:cat>
            <c:numRef>
              <c:f>'Figure 3'!$B$8:$K$8</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3'!$B$9:$K$9</c:f>
              <c:numCache>
                <c:formatCode>General</c:formatCode>
                <c:ptCount val="10"/>
                <c:pt idx="0">
                  <c:v>43</c:v>
                </c:pt>
                <c:pt idx="1">
                  <c:v>70</c:v>
                </c:pt>
                <c:pt idx="2">
                  <c:v>132</c:v>
                </c:pt>
                <c:pt idx="3">
                  <c:v>99</c:v>
                </c:pt>
                <c:pt idx="4">
                  <c:v>62</c:v>
                </c:pt>
                <c:pt idx="5">
                  <c:v>99</c:v>
                </c:pt>
                <c:pt idx="6">
                  <c:v>143</c:v>
                </c:pt>
                <c:pt idx="7">
                  <c:v>84</c:v>
                </c:pt>
                <c:pt idx="8">
                  <c:v>68</c:v>
                </c:pt>
                <c:pt idx="9">
                  <c:v>57</c:v>
                </c:pt>
              </c:numCache>
            </c:numRef>
          </c:val>
        </c:ser>
        <c:ser>
          <c:idx val="1"/>
          <c:order val="1"/>
          <c:tx>
            <c:strRef>
              <c:f>'Figure 3'!$A$10</c:f>
              <c:strCache>
                <c:ptCount val="1"/>
                <c:pt idx="0">
                  <c:v>Rest-Luzon</c:v>
                </c:pt>
              </c:strCache>
            </c:strRef>
          </c:tx>
          <c:spPr>
            <a:pattFill prst="ltVert">
              <a:fgClr>
                <a:schemeClr val="tx1"/>
              </a:fgClr>
              <a:bgClr>
                <a:schemeClr val="bg1"/>
              </a:bgClr>
            </a:pattFill>
            <a:ln>
              <a:solidFill>
                <a:schemeClr val="tx1"/>
              </a:solidFill>
            </a:ln>
          </c:spPr>
          <c:cat>
            <c:numRef>
              <c:f>'Figure 3'!$B$8:$K$8</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3'!$B$10:$K$10</c:f>
              <c:numCache>
                <c:formatCode>General</c:formatCode>
                <c:ptCount val="10"/>
                <c:pt idx="0">
                  <c:v>47</c:v>
                </c:pt>
                <c:pt idx="1">
                  <c:v>25</c:v>
                </c:pt>
                <c:pt idx="2">
                  <c:v>63</c:v>
                </c:pt>
                <c:pt idx="3">
                  <c:v>77</c:v>
                </c:pt>
                <c:pt idx="4">
                  <c:v>52</c:v>
                </c:pt>
                <c:pt idx="5">
                  <c:v>107</c:v>
                </c:pt>
                <c:pt idx="6">
                  <c:v>113</c:v>
                </c:pt>
                <c:pt idx="7">
                  <c:v>43</c:v>
                </c:pt>
                <c:pt idx="8">
                  <c:v>63</c:v>
                </c:pt>
                <c:pt idx="9">
                  <c:v>98</c:v>
                </c:pt>
              </c:numCache>
            </c:numRef>
          </c:val>
        </c:ser>
        <c:ser>
          <c:idx val="2"/>
          <c:order val="2"/>
          <c:tx>
            <c:strRef>
              <c:f>'Figure 3'!$A$11</c:f>
              <c:strCache>
                <c:ptCount val="1"/>
                <c:pt idx="0">
                  <c:v>Visayas</c:v>
                </c:pt>
              </c:strCache>
            </c:strRef>
          </c:tx>
          <c:spPr>
            <a:pattFill prst="pct10">
              <a:fgClr>
                <a:schemeClr val="tx1"/>
              </a:fgClr>
              <a:bgClr>
                <a:schemeClr val="bg1"/>
              </a:bgClr>
            </a:pattFill>
            <a:ln>
              <a:solidFill>
                <a:schemeClr val="tx1"/>
              </a:solidFill>
            </a:ln>
          </c:spPr>
          <c:cat>
            <c:numRef>
              <c:f>'Figure 3'!$B$8:$K$8</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3'!$B$11:$K$11</c:f>
              <c:numCache>
                <c:formatCode>General</c:formatCode>
                <c:ptCount val="10"/>
                <c:pt idx="0">
                  <c:v>0</c:v>
                </c:pt>
                <c:pt idx="1">
                  <c:v>2</c:v>
                </c:pt>
                <c:pt idx="2">
                  <c:v>11</c:v>
                </c:pt>
                <c:pt idx="3">
                  <c:v>11</c:v>
                </c:pt>
                <c:pt idx="4">
                  <c:v>4</c:v>
                </c:pt>
                <c:pt idx="5">
                  <c:v>11</c:v>
                </c:pt>
                <c:pt idx="6">
                  <c:v>11</c:v>
                </c:pt>
                <c:pt idx="7">
                  <c:v>15</c:v>
                </c:pt>
                <c:pt idx="8">
                  <c:v>24</c:v>
                </c:pt>
                <c:pt idx="9">
                  <c:v>41</c:v>
                </c:pt>
              </c:numCache>
            </c:numRef>
          </c:val>
        </c:ser>
        <c:ser>
          <c:idx val="3"/>
          <c:order val="3"/>
          <c:tx>
            <c:strRef>
              <c:f>'Figure 3'!$A$12</c:f>
              <c:strCache>
                <c:ptCount val="1"/>
                <c:pt idx="0">
                  <c:v>Mindanao</c:v>
                </c:pt>
              </c:strCache>
            </c:strRef>
          </c:tx>
          <c:spPr>
            <a:solidFill>
              <a:schemeClr val="tx1"/>
            </a:solidFill>
          </c:spPr>
          <c:cat>
            <c:numRef>
              <c:f>'Figure 3'!$B$8:$K$8</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3'!$B$12:$K$12</c:f>
              <c:numCache>
                <c:formatCode>General</c:formatCode>
                <c:ptCount val="10"/>
                <c:pt idx="0">
                  <c:v>6</c:v>
                </c:pt>
                <c:pt idx="1">
                  <c:v>0</c:v>
                </c:pt>
                <c:pt idx="2">
                  <c:v>3</c:v>
                </c:pt>
                <c:pt idx="3">
                  <c:v>1</c:v>
                </c:pt>
                <c:pt idx="4">
                  <c:v>0</c:v>
                </c:pt>
                <c:pt idx="5">
                  <c:v>16</c:v>
                </c:pt>
                <c:pt idx="6">
                  <c:v>11</c:v>
                </c:pt>
                <c:pt idx="7">
                  <c:v>24</c:v>
                </c:pt>
                <c:pt idx="8">
                  <c:v>50</c:v>
                </c:pt>
                <c:pt idx="9">
                  <c:v>50</c:v>
                </c:pt>
              </c:numCache>
            </c:numRef>
          </c:val>
        </c:ser>
        <c:dLbls>
          <c:showLegendKey val="0"/>
          <c:showVal val="0"/>
          <c:showCatName val="0"/>
          <c:showSerName val="0"/>
          <c:showPercent val="0"/>
          <c:showBubbleSize val="0"/>
        </c:dLbls>
        <c:axId val="340476672"/>
        <c:axId val="340478208"/>
      </c:areaChart>
      <c:catAx>
        <c:axId val="340476672"/>
        <c:scaling>
          <c:orientation val="minMax"/>
        </c:scaling>
        <c:delete val="0"/>
        <c:axPos val="b"/>
        <c:numFmt formatCode="General" sourceLinked="1"/>
        <c:majorTickMark val="out"/>
        <c:minorTickMark val="none"/>
        <c:tickLblPos val="nextTo"/>
        <c:crossAx val="340478208"/>
        <c:crosses val="autoZero"/>
        <c:auto val="1"/>
        <c:lblAlgn val="ctr"/>
        <c:lblOffset val="100"/>
        <c:noMultiLvlLbl val="0"/>
      </c:catAx>
      <c:valAx>
        <c:axId val="340478208"/>
        <c:scaling>
          <c:orientation val="minMax"/>
        </c:scaling>
        <c:delete val="0"/>
        <c:axPos val="l"/>
        <c:majorGridlines/>
        <c:numFmt formatCode="General" sourceLinked="1"/>
        <c:majorTickMark val="out"/>
        <c:minorTickMark val="none"/>
        <c:tickLblPos val="nextTo"/>
        <c:crossAx val="340476672"/>
        <c:crosses val="autoZero"/>
        <c:crossBetween val="midCat"/>
      </c:valAx>
    </c:plotArea>
    <c:legend>
      <c:legendPos val="r"/>
      <c:layout>
        <c:manualLayout>
          <c:xMode val="edge"/>
          <c:yMode val="edge"/>
          <c:x val="6.0068822624608754E-2"/>
          <c:y val="0.12120558404670151"/>
          <c:w val="0.12364557769628977"/>
          <c:h val="0.50249262117453253"/>
        </c:manualLayout>
      </c:layout>
      <c:overlay val="0"/>
    </c:legend>
    <c:plotVisOnly val="1"/>
    <c:dispBlanksAs val="zero"/>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sz="1200"/>
              <a:t>Figure</a:t>
            </a:r>
            <a:r>
              <a:rPr lang="en-US" sz="1200" baseline="0"/>
              <a:t> 4a: Suspects killed by the police in armed encounters by macro-region 7/2016-12/2019</a:t>
            </a:r>
            <a:endParaRPr lang="en-US" sz="1200"/>
          </a:p>
        </c:rich>
      </c:tx>
      <c:layout/>
      <c:overlay val="0"/>
    </c:title>
    <c:autoTitleDeleted val="0"/>
    <c:plotArea>
      <c:layout>
        <c:manualLayout>
          <c:layoutTarget val="inner"/>
          <c:xMode val="edge"/>
          <c:yMode val="edge"/>
          <c:x val="7.3643437033606096E-2"/>
          <c:y val="0.217419072615923"/>
          <c:w val="0.87573432916473681"/>
          <c:h val="0.66660104986876645"/>
        </c:manualLayout>
      </c:layout>
      <c:areaChart>
        <c:grouping val="stacked"/>
        <c:varyColors val="0"/>
        <c:ser>
          <c:idx val="0"/>
          <c:order val="0"/>
          <c:tx>
            <c:strRef>
              <c:f>'Figures 4a+4b'!$A$12</c:f>
              <c:strCache>
                <c:ptCount val="1"/>
                <c:pt idx="0">
                  <c:v>NCR</c:v>
                </c:pt>
              </c:strCache>
            </c:strRef>
          </c:tx>
          <c:spPr>
            <a:pattFill prst="ltHorz">
              <a:fgClr>
                <a:schemeClr val="tx1"/>
              </a:fgClr>
              <a:bgClr>
                <a:schemeClr val="bg1"/>
              </a:bgClr>
            </a:pattFill>
            <a:ln>
              <a:solidFill>
                <a:schemeClr val="tx1"/>
              </a:solidFill>
            </a:ln>
          </c:spPr>
          <c:cat>
            <c:strRef>
              <c:f>'Figures 4a+4b'!$B$11:$H$11</c:f>
              <c:strCache>
                <c:ptCount val="7"/>
                <c:pt idx="0">
                  <c:v>7-12/16</c:v>
                </c:pt>
                <c:pt idx="1">
                  <c:v>1-6/17</c:v>
                </c:pt>
                <c:pt idx="2">
                  <c:v>7-12/17</c:v>
                </c:pt>
                <c:pt idx="3">
                  <c:v>1-6/18</c:v>
                </c:pt>
                <c:pt idx="4">
                  <c:v>7-12/18</c:v>
                </c:pt>
                <c:pt idx="5">
                  <c:v>1-6/19</c:v>
                </c:pt>
                <c:pt idx="6">
                  <c:v>7-12/19</c:v>
                </c:pt>
              </c:strCache>
            </c:strRef>
          </c:cat>
          <c:val>
            <c:numRef>
              <c:f>'Figures 4a+4b'!$B$12:$H$12</c:f>
              <c:numCache>
                <c:formatCode>General</c:formatCode>
                <c:ptCount val="7"/>
                <c:pt idx="0">
                  <c:v>560</c:v>
                </c:pt>
                <c:pt idx="1">
                  <c:v>161</c:v>
                </c:pt>
                <c:pt idx="2">
                  <c:v>125</c:v>
                </c:pt>
                <c:pt idx="3">
                  <c:v>84</c:v>
                </c:pt>
                <c:pt idx="4">
                  <c:v>105</c:v>
                </c:pt>
                <c:pt idx="5">
                  <c:v>51</c:v>
                </c:pt>
                <c:pt idx="6">
                  <c:v>40</c:v>
                </c:pt>
              </c:numCache>
            </c:numRef>
          </c:val>
        </c:ser>
        <c:ser>
          <c:idx val="1"/>
          <c:order val="1"/>
          <c:tx>
            <c:strRef>
              <c:f>'Figures 4a+4b'!$A$13</c:f>
              <c:strCache>
                <c:ptCount val="1"/>
                <c:pt idx="0">
                  <c:v>Rest-Luzon</c:v>
                </c:pt>
              </c:strCache>
            </c:strRef>
          </c:tx>
          <c:spPr>
            <a:pattFill prst="ltVert">
              <a:fgClr>
                <a:schemeClr val="tx1"/>
              </a:fgClr>
              <a:bgClr>
                <a:schemeClr val="bg1"/>
              </a:bgClr>
            </a:pattFill>
            <a:ln>
              <a:solidFill>
                <a:schemeClr val="tx1"/>
              </a:solidFill>
            </a:ln>
          </c:spPr>
          <c:cat>
            <c:strRef>
              <c:f>'Figures 4a+4b'!$B$11:$H$11</c:f>
              <c:strCache>
                <c:ptCount val="7"/>
                <c:pt idx="0">
                  <c:v>7-12/16</c:v>
                </c:pt>
                <c:pt idx="1">
                  <c:v>1-6/17</c:v>
                </c:pt>
                <c:pt idx="2">
                  <c:v>7-12/17</c:v>
                </c:pt>
                <c:pt idx="3">
                  <c:v>1-6/18</c:v>
                </c:pt>
                <c:pt idx="4">
                  <c:v>7-12/18</c:v>
                </c:pt>
                <c:pt idx="5">
                  <c:v>1-6/19</c:v>
                </c:pt>
                <c:pt idx="6">
                  <c:v>7-12/19</c:v>
                </c:pt>
              </c:strCache>
            </c:strRef>
          </c:cat>
          <c:val>
            <c:numRef>
              <c:f>'Figures 4a+4b'!$B$13:$H$13</c:f>
              <c:numCache>
                <c:formatCode>General</c:formatCode>
                <c:ptCount val="7"/>
                <c:pt idx="0">
                  <c:v>559</c:v>
                </c:pt>
                <c:pt idx="1">
                  <c:v>278</c:v>
                </c:pt>
                <c:pt idx="2">
                  <c:v>161</c:v>
                </c:pt>
                <c:pt idx="3">
                  <c:v>223</c:v>
                </c:pt>
                <c:pt idx="4">
                  <c:v>402</c:v>
                </c:pt>
                <c:pt idx="5">
                  <c:v>293</c:v>
                </c:pt>
                <c:pt idx="6">
                  <c:v>189</c:v>
                </c:pt>
              </c:numCache>
            </c:numRef>
          </c:val>
        </c:ser>
        <c:ser>
          <c:idx val="2"/>
          <c:order val="2"/>
          <c:tx>
            <c:strRef>
              <c:f>'Figures 4a+4b'!$A$14</c:f>
              <c:strCache>
                <c:ptCount val="1"/>
                <c:pt idx="0">
                  <c:v>Visayas</c:v>
                </c:pt>
              </c:strCache>
            </c:strRef>
          </c:tx>
          <c:spPr>
            <a:pattFill prst="pct20">
              <a:fgClr>
                <a:schemeClr val="tx1"/>
              </a:fgClr>
              <a:bgClr>
                <a:schemeClr val="bg1"/>
              </a:bgClr>
            </a:pattFill>
            <a:ln>
              <a:solidFill>
                <a:schemeClr val="tx1"/>
              </a:solidFill>
            </a:ln>
          </c:spPr>
          <c:cat>
            <c:strRef>
              <c:f>'Figures 4a+4b'!$B$11:$H$11</c:f>
              <c:strCache>
                <c:ptCount val="7"/>
                <c:pt idx="0">
                  <c:v>7-12/16</c:v>
                </c:pt>
                <c:pt idx="1">
                  <c:v>1-6/17</c:v>
                </c:pt>
                <c:pt idx="2">
                  <c:v>7-12/17</c:v>
                </c:pt>
                <c:pt idx="3">
                  <c:v>1-6/18</c:v>
                </c:pt>
                <c:pt idx="4">
                  <c:v>7-12/18</c:v>
                </c:pt>
                <c:pt idx="5">
                  <c:v>1-6/19</c:v>
                </c:pt>
                <c:pt idx="6">
                  <c:v>7-12/19</c:v>
                </c:pt>
              </c:strCache>
            </c:strRef>
          </c:cat>
          <c:val>
            <c:numRef>
              <c:f>'Figures 4a+4b'!$B$14:$H$14</c:f>
              <c:numCache>
                <c:formatCode>General</c:formatCode>
                <c:ptCount val="7"/>
                <c:pt idx="0">
                  <c:v>166</c:v>
                </c:pt>
                <c:pt idx="1">
                  <c:v>42</c:v>
                </c:pt>
                <c:pt idx="2">
                  <c:v>41</c:v>
                </c:pt>
                <c:pt idx="3">
                  <c:v>20</c:v>
                </c:pt>
                <c:pt idx="4">
                  <c:v>66</c:v>
                </c:pt>
                <c:pt idx="5">
                  <c:v>37</c:v>
                </c:pt>
                <c:pt idx="6">
                  <c:v>29</c:v>
                </c:pt>
              </c:numCache>
            </c:numRef>
          </c:val>
        </c:ser>
        <c:ser>
          <c:idx val="3"/>
          <c:order val="3"/>
          <c:tx>
            <c:strRef>
              <c:f>'Figures 4a+4b'!$A$15</c:f>
              <c:strCache>
                <c:ptCount val="1"/>
                <c:pt idx="0">
                  <c:v>Mindanao</c:v>
                </c:pt>
              </c:strCache>
            </c:strRef>
          </c:tx>
          <c:spPr>
            <a:solidFill>
              <a:schemeClr val="tx1"/>
            </a:solidFill>
            <a:ln>
              <a:solidFill>
                <a:schemeClr val="tx1"/>
              </a:solidFill>
            </a:ln>
          </c:spPr>
          <c:cat>
            <c:strRef>
              <c:f>'Figures 4a+4b'!$B$11:$H$11</c:f>
              <c:strCache>
                <c:ptCount val="7"/>
                <c:pt idx="0">
                  <c:v>7-12/16</c:v>
                </c:pt>
                <c:pt idx="1">
                  <c:v>1-6/17</c:v>
                </c:pt>
                <c:pt idx="2">
                  <c:v>7-12/17</c:v>
                </c:pt>
                <c:pt idx="3">
                  <c:v>1-6/18</c:v>
                </c:pt>
                <c:pt idx="4">
                  <c:v>7-12/18</c:v>
                </c:pt>
                <c:pt idx="5">
                  <c:v>1-6/19</c:v>
                </c:pt>
                <c:pt idx="6">
                  <c:v>7-12/19</c:v>
                </c:pt>
              </c:strCache>
            </c:strRef>
          </c:cat>
          <c:val>
            <c:numRef>
              <c:f>'Figures 4a+4b'!$B$15:$H$15</c:f>
              <c:numCache>
                <c:formatCode>General</c:formatCode>
                <c:ptCount val="7"/>
                <c:pt idx="0">
                  <c:v>167</c:v>
                </c:pt>
                <c:pt idx="1">
                  <c:v>40</c:v>
                </c:pt>
                <c:pt idx="2">
                  <c:v>46</c:v>
                </c:pt>
                <c:pt idx="3">
                  <c:v>71</c:v>
                </c:pt>
                <c:pt idx="4">
                  <c:v>80</c:v>
                </c:pt>
                <c:pt idx="5">
                  <c:v>51</c:v>
                </c:pt>
                <c:pt idx="6">
                  <c:v>56</c:v>
                </c:pt>
              </c:numCache>
            </c:numRef>
          </c:val>
        </c:ser>
        <c:dLbls>
          <c:showLegendKey val="0"/>
          <c:showVal val="0"/>
          <c:showCatName val="0"/>
          <c:showSerName val="0"/>
          <c:showPercent val="0"/>
          <c:showBubbleSize val="0"/>
        </c:dLbls>
        <c:axId val="340567168"/>
        <c:axId val="340568704"/>
      </c:areaChart>
      <c:catAx>
        <c:axId val="340567168"/>
        <c:scaling>
          <c:orientation val="minMax"/>
        </c:scaling>
        <c:delete val="0"/>
        <c:axPos val="b"/>
        <c:majorTickMark val="out"/>
        <c:minorTickMark val="none"/>
        <c:tickLblPos val="nextTo"/>
        <c:crossAx val="340568704"/>
        <c:crosses val="autoZero"/>
        <c:auto val="1"/>
        <c:lblAlgn val="ctr"/>
        <c:lblOffset val="100"/>
        <c:noMultiLvlLbl val="0"/>
      </c:catAx>
      <c:valAx>
        <c:axId val="340568704"/>
        <c:scaling>
          <c:orientation val="minMax"/>
          <c:max val="1500"/>
          <c:min val="0"/>
        </c:scaling>
        <c:delete val="0"/>
        <c:axPos val="l"/>
        <c:majorGridlines/>
        <c:numFmt formatCode="General" sourceLinked="1"/>
        <c:majorTickMark val="out"/>
        <c:minorTickMark val="none"/>
        <c:tickLblPos val="nextTo"/>
        <c:crossAx val="340567168"/>
        <c:crosses val="autoZero"/>
        <c:crossBetween val="midCat"/>
        <c:majorUnit val="250"/>
        <c:minorUnit val="50"/>
      </c:valAx>
    </c:plotArea>
    <c:legend>
      <c:legendPos val="r"/>
      <c:layout>
        <c:manualLayout>
          <c:xMode val="edge"/>
          <c:yMode val="edge"/>
          <c:x val="0.76787237532808394"/>
          <c:y val="0.22113043161271503"/>
          <c:w val="0.1232008094311952"/>
          <c:h val="0.33486876640419949"/>
        </c:manualLayout>
      </c:layout>
      <c:overlay val="0"/>
    </c:legend>
    <c:plotVisOnly val="1"/>
    <c:dispBlanksAs val="zero"/>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a:t>
            </a:r>
            <a:r>
              <a:rPr lang="en-US" sz="1200" baseline="0"/>
              <a:t> 4b: Macro-regional share in suspects killed by the police in armed encounters 7/2016-12/2019</a:t>
            </a:r>
            <a:endParaRPr lang="en-US" sz="1200"/>
          </a:p>
        </c:rich>
      </c:tx>
      <c:layout/>
      <c:overlay val="0"/>
    </c:title>
    <c:autoTitleDeleted val="0"/>
    <c:plotArea>
      <c:layout/>
      <c:areaChart>
        <c:grouping val="percentStacked"/>
        <c:varyColors val="0"/>
        <c:ser>
          <c:idx val="0"/>
          <c:order val="0"/>
          <c:tx>
            <c:strRef>
              <c:f>'Figures 4a+4b'!$J$12</c:f>
              <c:strCache>
                <c:ptCount val="1"/>
                <c:pt idx="0">
                  <c:v>NCR</c:v>
                </c:pt>
              </c:strCache>
            </c:strRef>
          </c:tx>
          <c:spPr>
            <a:pattFill prst="ltHorz">
              <a:fgClr>
                <a:schemeClr val="tx1"/>
              </a:fgClr>
              <a:bgClr>
                <a:schemeClr val="bg1"/>
              </a:bgClr>
            </a:pattFill>
            <a:ln>
              <a:solidFill>
                <a:schemeClr val="tx1"/>
              </a:solidFill>
            </a:ln>
          </c:spPr>
          <c:cat>
            <c:strRef>
              <c:f>'Figures 4a+4b'!$K$11:$Q$11</c:f>
              <c:strCache>
                <c:ptCount val="7"/>
                <c:pt idx="0">
                  <c:v>7-12/16</c:v>
                </c:pt>
                <c:pt idx="1">
                  <c:v>1-6/17</c:v>
                </c:pt>
                <c:pt idx="2">
                  <c:v>7-12/17</c:v>
                </c:pt>
                <c:pt idx="3">
                  <c:v>1-6/18</c:v>
                </c:pt>
                <c:pt idx="4">
                  <c:v>7-12/18</c:v>
                </c:pt>
                <c:pt idx="5">
                  <c:v>1-6/19</c:v>
                </c:pt>
                <c:pt idx="6">
                  <c:v>7-12/19</c:v>
                </c:pt>
              </c:strCache>
            </c:strRef>
          </c:cat>
          <c:val>
            <c:numRef>
              <c:f>'Figures 4a+4b'!$K$12:$Q$12</c:f>
              <c:numCache>
                <c:formatCode>General</c:formatCode>
                <c:ptCount val="7"/>
                <c:pt idx="0">
                  <c:v>38.567493112947659</c:v>
                </c:pt>
                <c:pt idx="1">
                  <c:v>30.902111324376197</c:v>
                </c:pt>
                <c:pt idx="2">
                  <c:v>33.512064343163537</c:v>
                </c:pt>
                <c:pt idx="3">
                  <c:v>21.105527638190953</c:v>
                </c:pt>
                <c:pt idx="4">
                  <c:v>16.079632465543643</c:v>
                </c:pt>
                <c:pt idx="5">
                  <c:v>11.805555555555555</c:v>
                </c:pt>
                <c:pt idx="6">
                  <c:v>12.738853503184714</c:v>
                </c:pt>
              </c:numCache>
            </c:numRef>
          </c:val>
        </c:ser>
        <c:ser>
          <c:idx val="1"/>
          <c:order val="1"/>
          <c:tx>
            <c:strRef>
              <c:f>'Figures 4a+4b'!$J$13</c:f>
              <c:strCache>
                <c:ptCount val="1"/>
                <c:pt idx="0">
                  <c:v>Rest-Luzon</c:v>
                </c:pt>
              </c:strCache>
            </c:strRef>
          </c:tx>
          <c:spPr>
            <a:pattFill prst="ltVert">
              <a:fgClr>
                <a:schemeClr val="tx1"/>
              </a:fgClr>
              <a:bgClr>
                <a:schemeClr val="bg1"/>
              </a:bgClr>
            </a:pattFill>
            <a:ln>
              <a:solidFill>
                <a:schemeClr val="tx1"/>
              </a:solidFill>
            </a:ln>
          </c:spPr>
          <c:cat>
            <c:strRef>
              <c:f>'Figures 4a+4b'!$K$11:$Q$11</c:f>
              <c:strCache>
                <c:ptCount val="7"/>
                <c:pt idx="0">
                  <c:v>7-12/16</c:v>
                </c:pt>
                <c:pt idx="1">
                  <c:v>1-6/17</c:v>
                </c:pt>
                <c:pt idx="2">
                  <c:v>7-12/17</c:v>
                </c:pt>
                <c:pt idx="3">
                  <c:v>1-6/18</c:v>
                </c:pt>
                <c:pt idx="4">
                  <c:v>7-12/18</c:v>
                </c:pt>
                <c:pt idx="5">
                  <c:v>1-6/19</c:v>
                </c:pt>
                <c:pt idx="6">
                  <c:v>7-12/19</c:v>
                </c:pt>
              </c:strCache>
            </c:strRef>
          </c:cat>
          <c:val>
            <c:numRef>
              <c:f>'Figures 4a+4b'!$K$13:$Q$13</c:f>
              <c:numCache>
                <c:formatCode>General</c:formatCode>
                <c:ptCount val="7"/>
                <c:pt idx="0">
                  <c:v>38.498622589531678</c:v>
                </c:pt>
                <c:pt idx="1">
                  <c:v>53.35892514395394</c:v>
                </c:pt>
                <c:pt idx="2">
                  <c:v>43.163538873994639</c:v>
                </c:pt>
                <c:pt idx="3">
                  <c:v>56.030150753768851</c:v>
                </c:pt>
                <c:pt idx="4">
                  <c:v>61.562021439509948</c:v>
                </c:pt>
                <c:pt idx="5">
                  <c:v>67.824074074074076</c:v>
                </c:pt>
                <c:pt idx="6">
                  <c:v>60.191082802547768</c:v>
                </c:pt>
              </c:numCache>
            </c:numRef>
          </c:val>
        </c:ser>
        <c:ser>
          <c:idx val="2"/>
          <c:order val="2"/>
          <c:tx>
            <c:strRef>
              <c:f>'Figures 4a+4b'!$J$14</c:f>
              <c:strCache>
                <c:ptCount val="1"/>
                <c:pt idx="0">
                  <c:v>Visayas</c:v>
                </c:pt>
              </c:strCache>
            </c:strRef>
          </c:tx>
          <c:spPr>
            <a:pattFill prst="pct20">
              <a:fgClr>
                <a:schemeClr val="tx1"/>
              </a:fgClr>
              <a:bgClr>
                <a:schemeClr val="bg1"/>
              </a:bgClr>
            </a:pattFill>
            <a:ln>
              <a:solidFill>
                <a:schemeClr val="tx1"/>
              </a:solidFill>
            </a:ln>
          </c:spPr>
          <c:cat>
            <c:strRef>
              <c:f>'Figures 4a+4b'!$K$11:$Q$11</c:f>
              <c:strCache>
                <c:ptCount val="7"/>
                <c:pt idx="0">
                  <c:v>7-12/16</c:v>
                </c:pt>
                <c:pt idx="1">
                  <c:v>1-6/17</c:v>
                </c:pt>
                <c:pt idx="2">
                  <c:v>7-12/17</c:v>
                </c:pt>
                <c:pt idx="3">
                  <c:v>1-6/18</c:v>
                </c:pt>
                <c:pt idx="4">
                  <c:v>7-12/18</c:v>
                </c:pt>
                <c:pt idx="5">
                  <c:v>1-6/19</c:v>
                </c:pt>
                <c:pt idx="6">
                  <c:v>7-12/19</c:v>
                </c:pt>
              </c:strCache>
            </c:strRef>
          </c:cat>
          <c:val>
            <c:numRef>
              <c:f>'Figures 4a+4b'!$K$14:$Q$14</c:f>
              <c:numCache>
                <c:formatCode>General</c:formatCode>
                <c:ptCount val="7"/>
                <c:pt idx="0">
                  <c:v>11.432506887052343</c:v>
                </c:pt>
                <c:pt idx="1">
                  <c:v>8.0614203454894433</c:v>
                </c:pt>
                <c:pt idx="2">
                  <c:v>10.991957104557642</c:v>
                </c:pt>
                <c:pt idx="3">
                  <c:v>5.025125628140704</c:v>
                </c:pt>
                <c:pt idx="4">
                  <c:v>10.107197549770291</c:v>
                </c:pt>
                <c:pt idx="5">
                  <c:v>8.5648148148148149</c:v>
                </c:pt>
                <c:pt idx="6">
                  <c:v>9.2356687898089174</c:v>
                </c:pt>
              </c:numCache>
            </c:numRef>
          </c:val>
        </c:ser>
        <c:ser>
          <c:idx val="3"/>
          <c:order val="3"/>
          <c:tx>
            <c:strRef>
              <c:f>'Figures 4a+4b'!$J$15</c:f>
              <c:strCache>
                <c:ptCount val="1"/>
                <c:pt idx="0">
                  <c:v>Mindanao</c:v>
                </c:pt>
              </c:strCache>
            </c:strRef>
          </c:tx>
          <c:spPr>
            <a:solidFill>
              <a:schemeClr val="tx1"/>
            </a:solidFill>
            <a:ln>
              <a:solidFill>
                <a:schemeClr val="tx1"/>
              </a:solidFill>
            </a:ln>
          </c:spPr>
          <c:cat>
            <c:strRef>
              <c:f>'Figures 4a+4b'!$K$11:$Q$11</c:f>
              <c:strCache>
                <c:ptCount val="7"/>
                <c:pt idx="0">
                  <c:v>7-12/16</c:v>
                </c:pt>
                <c:pt idx="1">
                  <c:v>1-6/17</c:v>
                </c:pt>
                <c:pt idx="2">
                  <c:v>7-12/17</c:v>
                </c:pt>
                <c:pt idx="3">
                  <c:v>1-6/18</c:v>
                </c:pt>
                <c:pt idx="4">
                  <c:v>7-12/18</c:v>
                </c:pt>
                <c:pt idx="5">
                  <c:v>1-6/19</c:v>
                </c:pt>
                <c:pt idx="6">
                  <c:v>7-12/19</c:v>
                </c:pt>
              </c:strCache>
            </c:strRef>
          </c:cat>
          <c:val>
            <c:numRef>
              <c:f>'Figures 4a+4b'!$K$15:$Q$15</c:f>
              <c:numCache>
                <c:formatCode>General</c:formatCode>
                <c:ptCount val="7"/>
                <c:pt idx="0">
                  <c:v>11.501377410468319</c:v>
                </c:pt>
                <c:pt idx="1">
                  <c:v>7.6775431861804213</c:v>
                </c:pt>
                <c:pt idx="2">
                  <c:v>12.332439678284182</c:v>
                </c:pt>
                <c:pt idx="3">
                  <c:v>17.839195979899497</c:v>
                </c:pt>
                <c:pt idx="4">
                  <c:v>12.251148545176111</c:v>
                </c:pt>
                <c:pt idx="5">
                  <c:v>11.805555555555555</c:v>
                </c:pt>
                <c:pt idx="6">
                  <c:v>17.834394904458598</c:v>
                </c:pt>
              </c:numCache>
            </c:numRef>
          </c:val>
        </c:ser>
        <c:dLbls>
          <c:showLegendKey val="0"/>
          <c:showVal val="0"/>
          <c:showCatName val="0"/>
          <c:showSerName val="0"/>
          <c:showPercent val="0"/>
          <c:showBubbleSize val="0"/>
        </c:dLbls>
        <c:axId val="340940288"/>
        <c:axId val="340941824"/>
      </c:areaChart>
      <c:catAx>
        <c:axId val="340940288"/>
        <c:scaling>
          <c:orientation val="minMax"/>
        </c:scaling>
        <c:delete val="0"/>
        <c:axPos val="b"/>
        <c:majorTickMark val="out"/>
        <c:minorTickMark val="none"/>
        <c:tickLblPos val="nextTo"/>
        <c:crossAx val="340941824"/>
        <c:crosses val="autoZero"/>
        <c:auto val="1"/>
        <c:lblAlgn val="ctr"/>
        <c:lblOffset val="100"/>
        <c:noMultiLvlLbl val="0"/>
      </c:catAx>
      <c:valAx>
        <c:axId val="340941824"/>
        <c:scaling>
          <c:orientation val="minMax"/>
        </c:scaling>
        <c:delete val="0"/>
        <c:axPos val="l"/>
        <c:majorGridlines/>
        <c:numFmt formatCode="0%" sourceLinked="1"/>
        <c:majorTickMark val="out"/>
        <c:minorTickMark val="none"/>
        <c:tickLblPos val="nextTo"/>
        <c:crossAx val="340940288"/>
        <c:crosses val="autoZero"/>
        <c:crossBetween val="midCat"/>
      </c:valAx>
    </c:plotArea>
    <c:legend>
      <c:legendPos val="r"/>
      <c:layout>
        <c:manualLayout>
          <c:xMode val="edge"/>
          <c:yMode val="edge"/>
          <c:x val="0.88119128022590432"/>
          <c:y val="0.21187117235345579"/>
          <c:w val="0.1082713119764139"/>
          <c:h val="0.691350247885681"/>
        </c:manualLayout>
      </c:layout>
      <c:overlay val="0"/>
    </c:legend>
    <c:plotVisOnly val="1"/>
    <c:dispBlanksAs val="zero"/>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'Figure 5'!$C$44</c:f>
              <c:strCache>
                <c:ptCount val="1"/>
                <c:pt idx="0">
                  <c:v>Philippines</c:v>
                </c:pt>
              </c:strCache>
            </c:strRef>
          </c:tx>
          <c:spPr>
            <a:ln w="34925">
              <a:solidFill>
                <a:schemeClr val="tx1"/>
              </a:solidFill>
              <a:prstDash val="sysDash"/>
            </a:ln>
          </c:spPr>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5'!$C$45:$C$55</c:f>
              <c:numCache>
                <c:formatCode>General</c:formatCode>
                <c:ptCount val="11"/>
                <c:pt idx="0">
                  <c:v>60</c:v>
                </c:pt>
                <c:pt idx="1">
                  <c:v>80</c:v>
                </c:pt>
                <c:pt idx="2">
                  <c:v>47</c:v>
                </c:pt>
                <c:pt idx="3">
                  <c:v>52</c:v>
                </c:pt>
                <c:pt idx="4">
                  <c:v>65</c:v>
                </c:pt>
                <c:pt idx="5">
                  <c:v>21</c:v>
                </c:pt>
                <c:pt idx="6">
                  <c:v>25</c:v>
                </c:pt>
                <c:pt idx="7">
                  <c:v>33</c:v>
                </c:pt>
                <c:pt idx="8">
                  <c:v>29</c:v>
                </c:pt>
                <c:pt idx="9">
                  <c:v>28</c:v>
                </c:pt>
                <c:pt idx="10">
                  <c:v>18</c:v>
                </c:pt>
              </c:numCache>
            </c:numRef>
          </c:val>
        </c:ser>
        <c:ser>
          <c:idx val="1"/>
          <c:order val="1"/>
          <c:tx>
            <c:strRef>
              <c:f>'Figure 5'!$D$44</c:f>
              <c:strCache>
                <c:ptCount val="1"/>
                <c:pt idx="0">
                  <c:v>Indonesia</c:v>
                </c:pt>
              </c:strCache>
            </c:strRef>
          </c:tx>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5'!$D$45:$D$55</c:f>
              <c:numCache>
                <c:formatCode>General</c:formatCode>
                <c:ptCount val="11"/>
                <c:pt idx="0">
                  <c:v>66</c:v>
                </c:pt>
                <c:pt idx="1">
                  <c:v>93</c:v>
                </c:pt>
                <c:pt idx="2">
                  <c:v>70</c:v>
                </c:pt>
                <c:pt idx="3">
                  <c:v>69</c:v>
                </c:pt>
                <c:pt idx="4">
                  <c:v>87</c:v>
                </c:pt>
                <c:pt idx="5">
                  <c:v>8</c:v>
                </c:pt>
                <c:pt idx="6">
                  <c:v>16</c:v>
                </c:pt>
                <c:pt idx="7">
                  <c:v>17</c:v>
                </c:pt>
                <c:pt idx="8">
                  <c:v>11</c:v>
                </c:pt>
                <c:pt idx="9">
                  <c:v>38</c:v>
                </c:pt>
                <c:pt idx="10">
                  <c:v>15</c:v>
                </c:pt>
              </c:numCache>
            </c:numRef>
          </c:val>
        </c:ser>
        <c:ser>
          <c:idx val="2"/>
          <c:order val="2"/>
          <c:tx>
            <c:strRef>
              <c:f>'Figure 5'!$E$44</c:f>
              <c:strCache>
                <c:ptCount val="1"/>
                <c:pt idx="0">
                  <c:v>Malaysia</c:v>
                </c:pt>
              </c:strCache>
            </c:strRef>
          </c:tx>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5'!$E$45:$E$55</c:f>
              <c:numCache>
                <c:formatCode>General</c:formatCode>
                <c:ptCount val="11"/>
                <c:pt idx="0">
                  <c:v>67</c:v>
                </c:pt>
                <c:pt idx="1">
                  <c:v>89</c:v>
                </c:pt>
                <c:pt idx="2">
                  <c:v>69</c:v>
                </c:pt>
                <c:pt idx="3">
                  <c:v>63</c:v>
                </c:pt>
                <c:pt idx="4">
                  <c:v>82</c:v>
                </c:pt>
                <c:pt idx="5">
                  <c:v>20</c:v>
                </c:pt>
                <c:pt idx="6">
                  <c:v>15</c:v>
                </c:pt>
                <c:pt idx="7">
                  <c:v>39</c:v>
                </c:pt>
                <c:pt idx="8">
                  <c:v>28</c:v>
                </c:pt>
                <c:pt idx="9">
                  <c:v>19</c:v>
                </c:pt>
                <c:pt idx="10">
                  <c:v>26</c:v>
                </c:pt>
              </c:numCache>
            </c:numRef>
          </c:val>
        </c:ser>
        <c:ser>
          <c:idx val="3"/>
          <c:order val="3"/>
          <c:tx>
            <c:strRef>
              <c:f>'Figure 5'!$F$44</c:f>
              <c:strCache>
                <c:ptCount val="1"/>
                <c:pt idx="0">
                  <c:v>Thailand</c:v>
                </c:pt>
              </c:strCache>
            </c:strRef>
          </c:tx>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5'!$F$45:$F$55</c:f>
              <c:numCache>
                <c:formatCode>General</c:formatCode>
                <c:ptCount val="11"/>
                <c:pt idx="0">
                  <c:v>79</c:v>
                </c:pt>
                <c:pt idx="1">
                  <c:v>93</c:v>
                </c:pt>
                <c:pt idx="2">
                  <c:v>60</c:v>
                </c:pt>
                <c:pt idx="3">
                  <c:v>66</c:v>
                </c:pt>
                <c:pt idx="4">
                  <c:v>70</c:v>
                </c:pt>
                <c:pt idx="5">
                  <c:v>32</c:v>
                </c:pt>
                <c:pt idx="6">
                  <c:v>31</c:v>
                </c:pt>
                <c:pt idx="7">
                  <c:v>37</c:v>
                </c:pt>
                <c:pt idx="8">
                  <c:v>35</c:v>
                </c:pt>
                <c:pt idx="9">
                  <c:v>54</c:v>
                </c:pt>
                <c:pt idx="10">
                  <c:v>32</c:v>
                </c:pt>
              </c:numCache>
            </c:numRef>
          </c:val>
        </c:ser>
        <c:ser>
          <c:idx val="4"/>
          <c:order val="4"/>
          <c:tx>
            <c:strRef>
              <c:f>'Figure 5'!$G$44</c:f>
              <c:strCache>
                <c:ptCount val="1"/>
                <c:pt idx="0">
                  <c:v>Singapore</c:v>
                </c:pt>
              </c:strCache>
            </c:strRef>
          </c:tx>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5'!$G$45:$G$55</c:f>
              <c:numCache>
                <c:formatCode>General</c:formatCode>
                <c:ptCount val="11"/>
                <c:pt idx="0">
                  <c:v>88</c:v>
                </c:pt>
                <c:pt idx="1">
                  <c:v>91</c:v>
                </c:pt>
                <c:pt idx="2">
                  <c:v>51</c:v>
                </c:pt>
                <c:pt idx="3">
                  <c:v>80</c:v>
                </c:pt>
                <c:pt idx="4">
                  <c:v>69</c:v>
                </c:pt>
                <c:pt idx="5">
                  <c:v>21</c:v>
                </c:pt>
                <c:pt idx="6">
                  <c:v>31</c:v>
                </c:pt>
                <c:pt idx="7">
                  <c:v>23</c:v>
                </c:pt>
                <c:pt idx="8">
                  <c:v>23</c:v>
                </c:pt>
                <c:pt idx="9">
                  <c:v>17</c:v>
                </c:pt>
                <c:pt idx="10">
                  <c:v>20</c:v>
                </c:pt>
              </c:numCache>
            </c:numRef>
          </c:val>
        </c:ser>
        <c:ser>
          <c:idx val="5"/>
          <c:order val="5"/>
          <c:tx>
            <c:strRef>
              <c:f>'Figure 5'!$H$44</c:f>
              <c:strCache>
                <c:ptCount val="1"/>
                <c:pt idx="0">
                  <c:v>Cambodia</c:v>
                </c:pt>
              </c:strCache>
            </c:strRef>
          </c:tx>
          <c:marker>
            <c:symbol val="none"/>
          </c:marker>
          <c:cat>
            <c:strRef>
              <c:f>'Figure 5'!$B$45:$B$55</c:f>
              <c:strCache>
                <c:ptCount val="11"/>
                <c:pt idx="0">
                  <c:v>Satisfied with the way democracy works</c:v>
                </c:pt>
                <c:pt idx="1">
                  <c:v>democracy best form of government</c:v>
                </c:pt>
                <c:pt idx="2">
                  <c:v>democracy is always preferable</c:v>
                </c:pt>
                <c:pt idx="3">
                  <c:v>democracy is suitable for country</c:v>
                </c:pt>
                <c:pt idx="4">
                  <c:v>democracy can solve problems</c:v>
                </c:pt>
                <c:pt idx="5">
                  <c:v>democracy more important than economic development</c:v>
                </c:pt>
                <c:pt idx="6">
                  <c:v>authoritarianism is sometimes preferable</c:v>
                </c:pt>
                <c:pt idx="7">
                  <c:v>get rid of parliament and elections and have stronger leader decide</c:v>
                </c:pt>
                <c:pt idx="8">
                  <c:v>only one party should be allowed (elections/hold office)</c:v>
                </c:pt>
                <c:pt idx="9">
                  <c:v>army should govern the country</c:v>
                </c:pt>
                <c:pt idx="10">
                  <c:v>experts should rule (no elections, no parliament)</c:v>
                </c:pt>
              </c:strCache>
            </c:strRef>
          </c:cat>
          <c:val>
            <c:numRef>
              <c:f>'Figure 5'!$H$45:$H$55</c:f>
              <c:numCache>
                <c:formatCode>General</c:formatCode>
                <c:ptCount val="11"/>
                <c:pt idx="0">
                  <c:v>69</c:v>
                </c:pt>
                <c:pt idx="1">
                  <c:v>91</c:v>
                </c:pt>
                <c:pt idx="2">
                  <c:v>74</c:v>
                </c:pt>
                <c:pt idx="3">
                  <c:v>52</c:v>
                </c:pt>
                <c:pt idx="4">
                  <c:v>93</c:v>
                </c:pt>
                <c:pt idx="5">
                  <c:v>20</c:v>
                </c:pt>
                <c:pt idx="6">
                  <c:v>7</c:v>
                </c:pt>
                <c:pt idx="7">
                  <c:v>21</c:v>
                </c:pt>
                <c:pt idx="8">
                  <c:v>21</c:v>
                </c:pt>
                <c:pt idx="9">
                  <c:v>31</c:v>
                </c:pt>
                <c:pt idx="10">
                  <c:v>16</c:v>
                </c:pt>
              </c:numCache>
            </c:numRef>
          </c:val>
        </c:ser>
        <c:dLbls>
          <c:showLegendKey val="0"/>
          <c:showVal val="0"/>
          <c:showCatName val="0"/>
          <c:showSerName val="0"/>
          <c:showPercent val="0"/>
          <c:showBubbleSize val="0"/>
        </c:dLbls>
        <c:axId val="340811136"/>
        <c:axId val="340821120"/>
      </c:radarChart>
      <c:catAx>
        <c:axId val="340811136"/>
        <c:scaling>
          <c:orientation val="minMax"/>
        </c:scaling>
        <c:delete val="0"/>
        <c:axPos val="b"/>
        <c:majorGridlines/>
        <c:majorTickMark val="out"/>
        <c:minorTickMark val="none"/>
        <c:tickLblPos val="nextTo"/>
        <c:crossAx val="340821120"/>
        <c:crosses val="autoZero"/>
        <c:auto val="1"/>
        <c:lblAlgn val="ctr"/>
        <c:lblOffset val="100"/>
        <c:noMultiLvlLbl val="0"/>
      </c:catAx>
      <c:valAx>
        <c:axId val="340821120"/>
        <c:scaling>
          <c:orientation val="minMax"/>
        </c:scaling>
        <c:delete val="0"/>
        <c:axPos val="l"/>
        <c:majorGridlines/>
        <c:numFmt formatCode="General" sourceLinked="1"/>
        <c:majorTickMark val="cross"/>
        <c:minorTickMark val="none"/>
        <c:tickLblPos val="nextTo"/>
        <c:crossAx val="340811136"/>
        <c:crosses val="autoZero"/>
        <c:crossBetween val="between"/>
      </c:valAx>
    </c:plotArea>
    <c:legend>
      <c:legendPos val="r"/>
      <c:overlay val="0"/>
      <c:txPr>
        <a:bodyPr/>
        <a:lstStyle/>
        <a:p>
          <a:pPr>
            <a:defRPr sz="1050"/>
          </a:pPr>
          <a:endParaRPr lang="en-US"/>
        </a:p>
      </c:txPr>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 6a: It can always be justified ... </a:t>
            </a:r>
          </a:p>
        </c:rich>
      </c:tx>
      <c:layout/>
      <c:overlay val="0"/>
    </c:title>
    <c:autoTitleDeleted val="0"/>
    <c:plotArea>
      <c:layout>
        <c:manualLayout>
          <c:layoutTarget val="inner"/>
          <c:xMode val="edge"/>
          <c:yMode val="edge"/>
          <c:x val="3.7788032879745054E-2"/>
          <c:y val="0.14219799305997641"/>
          <c:w val="0.94178233383924204"/>
          <c:h val="0.57905739318582405"/>
        </c:manualLayout>
      </c:layout>
      <c:barChart>
        <c:barDir val="col"/>
        <c:grouping val="clustered"/>
        <c:varyColors val="0"/>
        <c:ser>
          <c:idx val="0"/>
          <c:order val="0"/>
          <c:tx>
            <c:strRef>
              <c:f>'Figure 6a+6b'!$A$30</c:f>
              <c:strCache>
                <c:ptCount val="1"/>
                <c:pt idx="0">
                  <c:v>hsuband beat wife</c:v>
                </c:pt>
              </c:strCache>
            </c:strRef>
          </c:tx>
          <c:spPr>
            <a:solidFill>
              <a:schemeClr val="tx1"/>
            </a:solidFill>
            <a:ln>
              <a:solidFill>
                <a:schemeClr val="tx1"/>
              </a:solidFill>
            </a:ln>
          </c:spPr>
          <c:invertIfNegative val="0"/>
          <c:cat>
            <c:strRef>
              <c:f>'Figure 6a+6b'!$H$29:$BI$29</c:f>
              <c:strCache>
                <c:ptCount val="54"/>
                <c:pt idx="0">
                  <c:v>Belarus</c:v>
                </c:pt>
                <c:pt idx="1">
                  <c:v>Chile</c:v>
                </c:pt>
                <c:pt idx="2">
                  <c:v>China</c:v>
                </c:pt>
                <c:pt idx="3">
                  <c:v>Taiwan</c:v>
                </c:pt>
                <c:pt idx="4">
                  <c:v>Colombia</c:v>
                </c:pt>
                <c:pt idx="5">
                  <c:v>Cyprus</c:v>
                </c:pt>
                <c:pt idx="6">
                  <c:v>Ecuador</c:v>
                </c:pt>
                <c:pt idx="7">
                  <c:v>Estonia</c:v>
                </c:pt>
                <c:pt idx="8">
                  <c:v>Georgia</c:v>
                </c:pt>
                <c:pt idx="9">
                  <c:v>Palestine</c:v>
                </c:pt>
                <c:pt idx="10">
                  <c:v>Germany</c:v>
                </c:pt>
                <c:pt idx="11">
                  <c:v>Ghana</c:v>
                </c:pt>
                <c:pt idx="12">
                  <c:v>Haiti</c:v>
                </c:pt>
                <c:pt idx="13">
                  <c:v>Hong Kong</c:v>
                </c:pt>
                <c:pt idx="14">
                  <c:v>India</c:v>
                </c:pt>
                <c:pt idx="15">
                  <c:v>Iraq</c:v>
                </c:pt>
                <c:pt idx="16">
                  <c:v>Japan</c:v>
                </c:pt>
                <c:pt idx="17">
                  <c:v>Kazakhstan</c:v>
                </c:pt>
                <c:pt idx="18">
                  <c:v>Jordan</c:v>
                </c:pt>
                <c:pt idx="19">
                  <c:v>South Korea</c:v>
                </c:pt>
                <c:pt idx="20">
                  <c:v>Kuwait</c:v>
                </c:pt>
                <c:pt idx="21">
                  <c:v>Kyrgyzstan</c:v>
                </c:pt>
                <c:pt idx="22">
                  <c:v>Lebanon</c:v>
                </c:pt>
                <c:pt idx="23">
                  <c:v>Libya</c:v>
                </c:pt>
                <c:pt idx="24">
                  <c:v>Malaysia</c:v>
                </c:pt>
                <c:pt idx="25">
                  <c:v>Mexico</c:v>
                </c:pt>
                <c:pt idx="26">
                  <c:v>Morocco</c:v>
                </c:pt>
                <c:pt idx="27">
                  <c:v>Netherlands</c:v>
                </c:pt>
                <c:pt idx="28">
                  <c:v>New Zealand</c:v>
                </c:pt>
                <c:pt idx="29">
                  <c:v>Nigeria</c:v>
                </c:pt>
                <c:pt idx="30">
                  <c:v>Pakistan</c:v>
                </c:pt>
                <c:pt idx="31">
                  <c:v>Peru</c:v>
                </c:pt>
                <c:pt idx="32">
                  <c:v>Philippines</c:v>
                </c:pt>
                <c:pt idx="33">
                  <c:v>Poland</c:v>
                </c:pt>
                <c:pt idx="34">
                  <c:v>Qatar</c:v>
                </c:pt>
                <c:pt idx="35">
                  <c:v>Romania</c:v>
                </c:pt>
                <c:pt idx="36">
                  <c:v>Russia</c:v>
                </c:pt>
                <c:pt idx="37">
                  <c:v>Rwanda</c:v>
                </c:pt>
                <c:pt idx="38">
                  <c:v>Singapore</c:v>
                </c:pt>
                <c:pt idx="39">
                  <c:v>Slovenia</c:v>
                </c:pt>
                <c:pt idx="40">
                  <c:v>South Africa</c:v>
                </c:pt>
                <c:pt idx="41">
                  <c:v>Zimbabwe</c:v>
                </c:pt>
                <c:pt idx="42">
                  <c:v>Spain</c:v>
                </c:pt>
                <c:pt idx="43">
                  <c:v>Sweden</c:v>
                </c:pt>
                <c:pt idx="44">
                  <c:v>Thailand</c:v>
                </c:pt>
                <c:pt idx="45">
                  <c:v>Trinidad and Tobago</c:v>
                </c:pt>
                <c:pt idx="46">
                  <c:v>Tunisia</c:v>
                </c:pt>
                <c:pt idx="47">
                  <c:v>Turkey</c:v>
                </c:pt>
                <c:pt idx="48">
                  <c:v>Ukraine</c:v>
                </c:pt>
                <c:pt idx="49">
                  <c:v>Egypt</c:v>
                </c:pt>
                <c:pt idx="50">
                  <c:v>United States</c:v>
                </c:pt>
                <c:pt idx="51">
                  <c:v>Uruguay</c:v>
                </c:pt>
                <c:pt idx="52">
                  <c:v>Uzbekistan</c:v>
                </c:pt>
                <c:pt idx="53">
                  <c:v>Yemen</c:v>
                </c:pt>
              </c:strCache>
            </c:strRef>
          </c:cat>
          <c:val>
            <c:numRef>
              <c:f>'Figure 6a+6b'!$H$30:$BI$30</c:f>
              <c:numCache>
                <c:formatCode>General</c:formatCode>
                <c:ptCount val="54"/>
                <c:pt idx="0">
                  <c:v>0.4</c:v>
                </c:pt>
                <c:pt idx="1">
                  <c:v>0.5</c:v>
                </c:pt>
                <c:pt idx="2">
                  <c:v>1.2</c:v>
                </c:pt>
                <c:pt idx="3">
                  <c:v>0.2</c:v>
                </c:pt>
                <c:pt idx="4">
                  <c:v>0.5</c:v>
                </c:pt>
                <c:pt idx="5">
                  <c:v>0.5</c:v>
                </c:pt>
                <c:pt idx="6">
                  <c:v>0.5</c:v>
                </c:pt>
                <c:pt idx="7">
                  <c:v>0</c:v>
                </c:pt>
                <c:pt idx="8">
                  <c:v>0</c:v>
                </c:pt>
                <c:pt idx="9">
                  <c:v>1.2</c:v>
                </c:pt>
                <c:pt idx="10">
                  <c:v>1</c:v>
                </c:pt>
                <c:pt idx="11">
                  <c:v>1.6</c:v>
                </c:pt>
                <c:pt idx="12">
                  <c:v>13.6</c:v>
                </c:pt>
                <c:pt idx="13">
                  <c:v>0.6</c:v>
                </c:pt>
                <c:pt idx="14">
                  <c:v>1.3</c:v>
                </c:pt>
                <c:pt idx="15">
                  <c:v>0.3</c:v>
                </c:pt>
                <c:pt idx="16">
                  <c:v>1.3</c:v>
                </c:pt>
                <c:pt idx="17">
                  <c:v>2.8</c:v>
                </c:pt>
                <c:pt idx="18">
                  <c:v>0.4</c:v>
                </c:pt>
                <c:pt idx="19">
                  <c:v>0.6</c:v>
                </c:pt>
                <c:pt idx="20">
                  <c:v>2.1</c:v>
                </c:pt>
                <c:pt idx="21">
                  <c:v>1.8</c:v>
                </c:pt>
                <c:pt idx="22">
                  <c:v>0.6</c:v>
                </c:pt>
                <c:pt idx="23">
                  <c:v>1.9</c:v>
                </c:pt>
                <c:pt idx="24">
                  <c:v>0.6</c:v>
                </c:pt>
                <c:pt idx="25">
                  <c:v>3.7</c:v>
                </c:pt>
                <c:pt idx="26">
                  <c:v>4.2</c:v>
                </c:pt>
                <c:pt idx="27">
                  <c:v>0.4</c:v>
                </c:pt>
                <c:pt idx="28">
                  <c:v>1</c:v>
                </c:pt>
                <c:pt idx="29">
                  <c:v>0.9</c:v>
                </c:pt>
                <c:pt idx="30">
                  <c:v>0</c:v>
                </c:pt>
                <c:pt idx="31">
                  <c:v>1.2</c:v>
                </c:pt>
                <c:pt idx="32">
                  <c:v>12.1</c:v>
                </c:pt>
                <c:pt idx="33">
                  <c:v>0.6</c:v>
                </c:pt>
                <c:pt idx="34">
                  <c:v>0.7</c:v>
                </c:pt>
                <c:pt idx="35">
                  <c:v>1.1000000000000001</c:v>
                </c:pt>
                <c:pt idx="36">
                  <c:v>0.5</c:v>
                </c:pt>
                <c:pt idx="37">
                  <c:v>0.9</c:v>
                </c:pt>
                <c:pt idx="38">
                  <c:v>1.8</c:v>
                </c:pt>
                <c:pt idx="39">
                  <c:v>1.1000000000000001</c:v>
                </c:pt>
                <c:pt idx="40">
                  <c:v>4.5</c:v>
                </c:pt>
                <c:pt idx="41">
                  <c:v>1.4</c:v>
                </c:pt>
                <c:pt idx="42">
                  <c:v>0.8</c:v>
                </c:pt>
                <c:pt idx="43">
                  <c:v>1.7</c:v>
                </c:pt>
                <c:pt idx="44">
                  <c:v>0.3</c:v>
                </c:pt>
                <c:pt idx="45">
                  <c:v>0.8</c:v>
                </c:pt>
                <c:pt idx="46">
                  <c:v>1.8</c:v>
                </c:pt>
                <c:pt idx="47">
                  <c:v>0.3</c:v>
                </c:pt>
                <c:pt idx="48">
                  <c:v>0.7</c:v>
                </c:pt>
                <c:pt idx="49">
                  <c:v>2.5</c:v>
                </c:pt>
                <c:pt idx="50">
                  <c:v>1.2</c:v>
                </c:pt>
                <c:pt idx="51">
                  <c:v>1.8</c:v>
                </c:pt>
                <c:pt idx="52">
                  <c:v>2.1</c:v>
                </c:pt>
                <c:pt idx="53">
                  <c:v>1.1000000000000001</c:v>
                </c:pt>
              </c:numCache>
            </c:numRef>
          </c:val>
        </c:ser>
        <c:ser>
          <c:idx val="1"/>
          <c:order val="1"/>
          <c:tx>
            <c:strRef>
              <c:f>'Figure 6a+6b'!$A$31</c:f>
              <c:strCache>
                <c:ptCount val="1"/>
                <c:pt idx="0">
                  <c:v>parents beat children</c:v>
                </c:pt>
              </c:strCache>
            </c:strRef>
          </c:tx>
          <c:spPr>
            <a:pattFill prst="ltHorz">
              <a:fgClr>
                <a:schemeClr val="tx1"/>
              </a:fgClr>
              <a:bgClr>
                <a:schemeClr val="bg1"/>
              </a:bgClr>
            </a:pattFill>
            <a:ln>
              <a:solidFill>
                <a:schemeClr val="tx1"/>
              </a:solidFill>
            </a:ln>
          </c:spPr>
          <c:invertIfNegative val="0"/>
          <c:cat>
            <c:strRef>
              <c:f>'Figure 6a+6b'!$H$29:$BI$29</c:f>
              <c:strCache>
                <c:ptCount val="54"/>
                <c:pt idx="0">
                  <c:v>Belarus</c:v>
                </c:pt>
                <c:pt idx="1">
                  <c:v>Chile</c:v>
                </c:pt>
                <c:pt idx="2">
                  <c:v>China</c:v>
                </c:pt>
                <c:pt idx="3">
                  <c:v>Taiwan</c:v>
                </c:pt>
                <c:pt idx="4">
                  <c:v>Colombia</c:v>
                </c:pt>
                <c:pt idx="5">
                  <c:v>Cyprus</c:v>
                </c:pt>
                <c:pt idx="6">
                  <c:v>Ecuador</c:v>
                </c:pt>
                <c:pt idx="7">
                  <c:v>Estonia</c:v>
                </c:pt>
                <c:pt idx="8">
                  <c:v>Georgia</c:v>
                </c:pt>
                <c:pt idx="9">
                  <c:v>Palestine</c:v>
                </c:pt>
                <c:pt idx="10">
                  <c:v>Germany</c:v>
                </c:pt>
                <c:pt idx="11">
                  <c:v>Ghana</c:v>
                </c:pt>
                <c:pt idx="12">
                  <c:v>Haiti</c:v>
                </c:pt>
                <c:pt idx="13">
                  <c:v>Hong Kong</c:v>
                </c:pt>
                <c:pt idx="14">
                  <c:v>India</c:v>
                </c:pt>
                <c:pt idx="15">
                  <c:v>Iraq</c:v>
                </c:pt>
                <c:pt idx="16">
                  <c:v>Japan</c:v>
                </c:pt>
                <c:pt idx="17">
                  <c:v>Kazakhstan</c:v>
                </c:pt>
                <c:pt idx="18">
                  <c:v>Jordan</c:v>
                </c:pt>
                <c:pt idx="19">
                  <c:v>South Korea</c:v>
                </c:pt>
                <c:pt idx="20">
                  <c:v>Kuwait</c:v>
                </c:pt>
                <c:pt idx="21">
                  <c:v>Kyrgyzstan</c:v>
                </c:pt>
                <c:pt idx="22">
                  <c:v>Lebanon</c:v>
                </c:pt>
                <c:pt idx="23">
                  <c:v>Libya</c:v>
                </c:pt>
                <c:pt idx="24">
                  <c:v>Malaysia</c:v>
                </c:pt>
                <c:pt idx="25">
                  <c:v>Mexico</c:v>
                </c:pt>
                <c:pt idx="26">
                  <c:v>Morocco</c:v>
                </c:pt>
                <c:pt idx="27">
                  <c:v>Netherlands</c:v>
                </c:pt>
                <c:pt idx="28">
                  <c:v>New Zealand</c:v>
                </c:pt>
                <c:pt idx="29">
                  <c:v>Nigeria</c:v>
                </c:pt>
                <c:pt idx="30">
                  <c:v>Pakistan</c:v>
                </c:pt>
                <c:pt idx="31">
                  <c:v>Peru</c:v>
                </c:pt>
                <c:pt idx="32">
                  <c:v>Philippines</c:v>
                </c:pt>
                <c:pt idx="33">
                  <c:v>Poland</c:v>
                </c:pt>
                <c:pt idx="34">
                  <c:v>Qatar</c:v>
                </c:pt>
                <c:pt idx="35">
                  <c:v>Romania</c:v>
                </c:pt>
                <c:pt idx="36">
                  <c:v>Russia</c:v>
                </c:pt>
                <c:pt idx="37">
                  <c:v>Rwanda</c:v>
                </c:pt>
                <c:pt idx="38">
                  <c:v>Singapore</c:v>
                </c:pt>
                <c:pt idx="39">
                  <c:v>Slovenia</c:v>
                </c:pt>
                <c:pt idx="40">
                  <c:v>South Africa</c:v>
                </c:pt>
                <c:pt idx="41">
                  <c:v>Zimbabwe</c:v>
                </c:pt>
                <c:pt idx="42">
                  <c:v>Spain</c:v>
                </c:pt>
                <c:pt idx="43">
                  <c:v>Sweden</c:v>
                </c:pt>
                <c:pt idx="44">
                  <c:v>Thailand</c:v>
                </c:pt>
                <c:pt idx="45">
                  <c:v>Trinidad and Tobago</c:v>
                </c:pt>
                <c:pt idx="46">
                  <c:v>Tunisia</c:v>
                </c:pt>
                <c:pt idx="47">
                  <c:v>Turkey</c:v>
                </c:pt>
                <c:pt idx="48">
                  <c:v>Ukraine</c:v>
                </c:pt>
                <c:pt idx="49">
                  <c:v>Egypt</c:v>
                </c:pt>
                <c:pt idx="50">
                  <c:v>United States</c:v>
                </c:pt>
                <c:pt idx="51">
                  <c:v>Uruguay</c:v>
                </c:pt>
                <c:pt idx="52">
                  <c:v>Uzbekistan</c:v>
                </c:pt>
                <c:pt idx="53">
                  <c:v>Yemen</c:v>
                </c:pt>
              </c:strCache>
            </c:strRef>
          </c:cat>
          <c:val>
            <c:numRef>
              <c:f>'Figure 6a+6b'!$H$31:$BI$31</c:f>
              <c:numCache>
                <c:formatCode>General</c:formatCode>
                <c:ptCount val="54"/>
                <c:pt idx="0">
                  <c:v>0.6</c:v>
                </c:pt>
                <c:pt idx="1">
                  <c:v>0.6</c:v>
                </c:pt>
                <c:pt idx="2">
                  <c:v>3.5</c:v>
                </c:pt>
                <c:pt idx="3">
                  <c:v>5.6</c:v>
                </c:pt>
                <c:pt idx="4">
                  <c:v>3.5</c:v>
                </c:pt>
                <c:pt idx="5">
                  <c:v>0.3</c:v>
                </c:pt>
                <c:pt idx="6">
                  <c:v>0.5</c:v>
                </c:pt>
                <c:pt idx="7">
                  <c:v>0.1</c:v>
                </c:pt>
                <c:pt idx="8">
                  <c:v>0</c:v>
                </c:pt>
                <c:pt idx="9">
                  <c:v>2.2000000000000002</c:v>
                </c:pt>
                <c:pt idx="10">
                  <c:v>0.6</c:v>
                </c:pt>
                <c:pt idx="11">
                  <c:v>8.1</c:v>
                </c:pt>
                <c:pt idx="12">
                  <c:v>17</c:v>
                </c:pt>
                <c:pt idx="13">
                  <c:v>2.5</c:v>
                </c:pt>
                <c:pt idx="14">
                  <c:v>2.7</c:v>
                </c:pt>
                <c:pt idx="15">
                  <c:v>0.4</c:v>
                </c:pt>
                <c:pt idx="16">
                  <c:v>1.3</c:v>
                </c:pt>
                <c:pt idx="17">
                  <c:v>3.4</c:v>
                </c:pt>
                <c:pt idx="18">
                  <c:v>1.4</c:v>
                </c:pt>
                <c:pt idx="19">
                  <c:v>0.7</c:v>
                </c:pt>
                <c:pt idx="20">
                  <c:v>2.9</c:v>
                </c:pt>
                <c:pt idx="21">
                  <c:v>2.2000000000000002</c:v>
                </c:pt>
                <c:pt idx="22">
                  <c:v>1.8</c:v>
                </c:pt>
                <c:pt idx="23">
                  <c:v>4.4000000000000004</c:v>
                </c:pt>
                <c:pt idx="24">
                  <c:v>0.8</c:v>
                </c:pt>
                <c:pt idx="25">
                  <c:v>3.7</c:v>
                </c:pt>
                <c:pt idx="26">
                  <c:v>7.8</c:v>
                </c:pt>
                <c:pt idx="27">
                  <c:v>0.5</c:v>
                </c:pt>
                <c:pt idx="28">
                  <c:v>1.1000000000000001</c:v>
                </c:pt>
                <c:pt idx="29">
                  <c:v>7.1</c:v>
                </c:pt>
                <c:pt idx="30">
                  <c:v>0.5</c:v>
                </c:pt>
                <c:pt idx="31">
                  <c:v>1.3</c:v>
                </c:pt>
                <c:pt idx="32">
                  <c:v>11.7</c:v>
                </c:pt>
                <c:pt idx="33">
                  <c:v>0.5</c:v>
                </c:pt>
                <c:pt idx="34">
                  <c:v>2.7</c:v>
                </c:pt>
                <c:pt idx="35">
                  <c:v>1.4</c:v>
                </c:pt>
                <c:pt idx="36">
                  <c:v>0.3</c:v>
                </c:pt>
                <c:pt idx="37">
                  <c:v>9.3000000000000007</c:v>
                </c:pt>
                <c:pt idx="38">
                  <c:v>2.9</c:v>
                </c:pt>
                <c:pt idx="39">
                  <c:v>1</c:v>
                </c:pt>
                <c:pt idx="40">
                  <c:v>5.2</c:v>
                </c:pt>
                <c:pt idx="41">
                  <c:v>6.2</c:v>
                </c:pt>
                <c:pt idx="42">
                  <c:v>0.6</c:v>
                </c:pt>
                <c:pt idx="43">
                  <c:v>1.7</c:v>
                </c:pt>
                <c:pt idx="44">
                  <c:v>1.3</c:v>
                </c:pt>
                <c:pt idx="45">
                  <c:v>6.3</c:v>
                </c:pt>
                <c:pt idx="46">
                  <c:v>2.9</c:v>
                </c:pt>
                <c:pt idx="47">
                  <c:v>0.5</c:v>
                </c:pt>
                <c:pt idx="48">
                  <c:v>0.7</c:v>
                </c:pt>
                <c:pt idx="49">
                  <c:v>4</c:v>
                </c:pt>
                <c:pt idx="50">
                  <c:v>1.4</c:v>
                </c:pt>
                <c:pt idx="51">
                  <c:v>1.4</c:v>
                </c:pt>
                <c:pt idx="52">
                  <c:v>3.6</c:v>
                </c:pt>
                <c:pt idx="53">
                  <c:v>8</c:v>
                </c:pt>
              </c:numCache>
            </c:numRef>
          </c:val>
        </c:ser>
        <c:ser>
          <c:idx val="2"/>
          <c:order val="2"/>
          <c:tx>
            <c:strRef>
              <c:f>'Figure 6a+6b'!$A$32</c:f>
              <c:strCache>
                <c:ptCount val="1"/>
                <c:pt idx="0">
                  <c:v>violence against other people</c:v>
                </c:pt>
              </c:strCache>
            </c:strRef>
          </c:tx>
          <c:spPr>
            <a:pattFill prst="pct20">
              <a:fgClr>
                <a:schemeClr val="tx1"/>
              </a:fgClr>
              <a:bgClr>
                <a:schemeClr val="bg1"/>
              </a:bgClr>
            </a:pattFill>
            <a:ln>
              <a:solidFill>
                <a:schemeClr val="tx1"/>
              </a:solidFill>
            </a:ln>
          </c:spPr>
          <c:invertIfNegative val="0"/>
          <c:cat>
            <c:strRef>
              <c:f>'Figure 6a+6b'!$H$29:$BI$29</c:f>
              <c:strCache>
                <c:ptCount val="54"/>
                <c:pt idx="0">
                  <c:v>Belarus</c:v>
                </c:pt>
                <c:pt idx="1">
                  <c:v>Chile</c:v>
                </c:pt>
                <c:pt idx="2">
                  <c:v>China</c:v>
                </c:pt>
                <c:pt idx="3">
                  <c:v>Taiwan</c:v>
                </c:pt>
                <c:pt idx="4">
                  <c:v>Colombia</c:v>
                </c:pt>
                <c:pt idx="5">
                  <c:v>Cyprus</c:v>
                </c:pt>
                <c:pt idx="6">
                  <c:v>Ecuador</c:v>
                </c:pt>
                <c:pt idx="7">
                  <c:v>Estonia</c:v>
                </c:pt>
                <c:pt idx="8">
                  <c:v>Georgia</c:v>
                </c:pt>
                <c:pt idx="9">
                  <c:v>Palestine</c:v>
                </c:pt>
                <c:pt idx="10">
                  <c:v>Germany</c:v>
                </c:pt>
                <c:pt idx="11">
                  <c:v>Ghana</c:v>
                </c:pt>
                <c:pt idx="12">
                  <c:v>Haiti</c:v>
                </c:pt>
                <c:pt idx="13">
                  <c:v>Hong Kong</c:v>
                </c:pt>
                <c:pt idx="14">
                  <c:v>India</c:v>
                </c:pt>
                <c:pt idx="15">
                  <c:v>Iraq</c:v>
                </c:pt>
                <c:pt idx="16">
                  <c:v>Japan</c:v>
                </c:pt>
                <c:pt idx="17">
                  <c:v>Kazakhstan</c:v>
                </c:pt>
                <c:pt idx="18">
                  <c:v>Jordan</c:v>
                </c:pt>
                <c:pt idx="19">
                  <c:v>South Korea</c:v>
                </c:pt>
                <c:pt idx="20">
                  <c:v>Kuwait</c:v>
                </c:pt>
                <c:pt idx="21">
                  <c:v>Kyrgyzstan</c:v>
                </c:pt>
                <c:pt idx="22">
                  <c:v>Lebanon</c:v>
                </c:pt>
                <c:pt idx="23">
                  <c:v>Libya</c:v>
                </c:pt>
                <c:pt idx="24">
                  <c:v>Malaysia</c:v>
                </c:pt>
                <c:pt idx="25">
                  <c:v>Mexico</c:v>
                </c:pt>
                <c:pt idx="26">
                  <c:v>Morocco</c:v>
                </c:pt>
                <c:pt idx="27">
                  <c:v>Netherlands</c:v>
                </c:pt>
                <c:pt idx="28">
                  <c:v>New Zealand</c:v>
                </c:pt>
                <c:pt idx="29">
                  <c:v>Nigeria</c:v>
                </c:pt>
                <c:pt idx="30">
                  <c:v>Pakistan</c:v>
                </c:pt>
                <c:pt idx="31">
                  <c:v>Peru</c:v>
                </c:pt>
                <c:pt idx="32">
                  <c:v>Philippines</c:v>
                </c:pt>
                <c:pt idx="33">
                  <c:v>Poland</c:v>
                </c:pt>
                <c:pt idx="34">
                  <c:v>Qatar</c:v>
                </c:pt>
                <c:pt idx="35">
                  <c:v>Romania</c:v>
                </c:pt>
                <c:pt idx="36">
                  <c:v>Russia</c:v>
                </c:pt>
                <c:pt idx="37">
                  <c:v>Rwanda</c:v>
                </c:pt>
                <c:pt idx="38">
                  <c:v>Singapore</c:v>
                </c:pt>
                <c:pt idx="39">
                  <c:v>Slovenia</c:v>
                </c:pt>
                <c:pt idx="40">
                  <c:v>South Africa</c:v>
                </c:pt>
                <c:pt idx="41">
                  <c:v>Zimbabwe</c:v>
                </c:pt>
                <c:pt idx="42">
                  <c:v>Spain</c:v>
                </c:pt>
                <c:pt idx="43">
                  <c:v>Sweden</c:v>
                </c:pt>
                <c:pt idx="44">
                  <c:v>Thailand</c:v>
                </c:pt>
                <c:pt idx="45">
                  <c:v>Trinidad and Tobago</c:v>
                </c:pt>
                <c:pt idx="46">
                  <c:v>Tunisia</c:v>
                </c:pt>
                <c:pt idx="47">
                  <c:v>Turkey</c:v>
                </c:pt>
                <c:pt idx="48">
                  <c:v>Ukraine</c:v>
                </c:pt>
                <c:pt idx="49">
                  <c:v>Egypt</c:v>
                </c:pt>
                <c:pt idx="50">
                  <c:v>United States</c:v>
                </c:pt>
                <c:pt idx="51">
                  <c:v>Uruguay</c:v>
                </c:pt>
                <c:pt idx="52">
                  <c:v>Uzbekistan</c:v>
                </c:pt>
                <c:pt idx="53">
                  <c:v>Yemen</c:v>
                </c:pt>
              </c:strCache>
            </c:strRef>
          </c:cat>
          <c:val>
            <c:numRef>
              <c:f>'Figure 6a+6b'!$H$32:$BI$32</c:f>
              <c:numCache>
                <c:formatCode>General</c:formatCode>
                <c:ptCount val="54"/>
                <c:pt idx="0">
                  <c:v>0.5</c:v>
                </c:pt>
                <c:pt idx="1">
                  <c:v>0.7</c:v>
                </c:pt>
                <c:pt idx="2">
                  <c:v>1</c:v>
                </c:pt>
                <c:pt idx="3">
                  <c:v>0.1</c:v>
                </c:pt>
                <c:pt idx="4">
                  <c:v>0.3</c:v>
                </c:pt>
                <c:pt idx="5">
                  <c:v>0.4</c:v>
                </c:pt>
                <c:pt idx="6">
                  <c:v>0.7</c:v>
                </c:pt>
                <c:pt idx="7">
                  <c:v>0</c:v>
                </c:pt>
                <c:pt idx="8">
                  <c:v>0</c:v>
                </c:pt>
                <c:pt idx="9">
                  <c:v>0.7</c:v>
                </c:pt>
                <c:pt idx="10">
                  <c:v>0.6</c:v>
                </c:pt>
                <c:pt idx="11">
                  <c:v>0.8</c:v>
                </c:pt>
                <c:pt idx="12">
                  <c:v>5.0999999999999996</c:v>
                </c:pt>
                <c:pt idx="13">
                  <c:v>0.9</c:v>
                </c:pt>
                <c:pt idx="14">
                  <c:v>1.3</c:v>
                </c:pt>
                <c:pt idx="15">
                  <c:v>0.1</c:v>
                </c:pt>
                <c:pt idx="16">
                  <c:v>1.1000000000000001</c:v>
                </c:pt>
                <c:pt idx="17">
                  <c:v>0.9</c:v>
                </c:pt>
                <c:pt idx="18">
                  <c:v>0</c:v>
                </c:pt>
                <c:pt idx="19">
                  <c:v>0.6</c:v>
                </c:pt>
                <c:pt idx="20">
                  <c:v>1.8</c:v>
                </c:pt>
                <c:pt idx="21">
                  <c:v>2.2000000000000002</c:v>
                </c:pt>
                <c:pt idx="22">
                  <c:v>0.8</c:v>
                </c:pt>
                <c:pt idx="23">
                  <c:v>1.3</c:v>
                </c:pt>
                <c:pt idx="24">
                  <c:v>0.8</c:v>
                </c:pt>
                <c:pt idx="25">
                  <c:v>3.2</c:v>
                </c:pt>
                <c:pt idx="26">
                  <c:v>0.2</c:v>
                </c:pt>
                <c:pt idx="27">
                  <c:v>0.4</c:v>
                </c:pt>
                <c:pt idx="28">
                  <c:v>1.1000000000000001</c:v>
                </c:pt>
                <c:pt idx="29">
                  <c:v>0.5</c:v>
                </c:pt>
                <c:pt idx="30">
                  <c:v>0.3</c:v>
                </c:pt>
                <c:pt idx="31">
                  <c:v>1.2</c:v>
                </c:pt>
                <c:pt idx="32">
                  <c:v>10.9</c:v>
                </c:pt>
                <c:pt idx="33">
                  <c:v>0.2</c:v>
                </c:pt>
                <c:pt idx="34">
                  <c:v>0.6</c:v>
                </c:pt>
                <c:pt idx="35">
                  <c:v>0.6</c:v>
                </c:pt>
                <c:pt idx="36">
                  <c:v>0.2</c:v>
                </c:pt>
                <c:pt idx="37">
                  <c:v>1</c:v>
                </c:pt>
                <c:pt idx="38">
                  <c:v>2.2000000000000002</c:v>
                </c:pt>
                <c:pt idx="39">
                  <c:v>1</c:v>
                </c:pt>
                <c:pt idx="40">
                  <c:v>5.3</c:v>
                </c:pt>
                <c:pt idx="41">
                  <c:v>1.7</c:v>
                </c:pt>
                <c:pt idx="42">
                  <c:v>0.7</c:v>
                </c:pt>
                <c:pt idx="43">
                  <c:v>2.1</c:v>
                </c:pt>
                <c:pt idx="44">
                  <c:v>0.8</c:v>
                </c:pt>
                <c:pt idx="45">
                  <c:v>0.7</c:v>
                </c:pt>
                <c:pt idx="46">
                  <c:v>1</c:v>
                </c:pt>
                <c:pt idx="47">
                  <c:v>0.1</c:v>
                </c:pt>
                <c:pt idx="48">
                  <c:v>0.3</c:v>
                </c:pt>
                <c:pt idx="49">
                  <c:v>1.3</c:v>
                </c:pt>
                <c:pt idx="50">
                  <c:v>1.4</c:v>
                </c:pt>
                <c:pt idx="51">
                  <c:v>0.7</c:v>
                </c:pt>
                <c:pt idx="52">
                  <c:v>0.7</c:v>
                </c:pt>
                <c:pt idx="53">
                  <c:v>0.7</c:v>
                </c:pt>
              </c:numCache>
            </c:numRef>
          </c:val>
        </c:ser>
        <c:dLbls>
          <c:showLegendKey val="0"/>
          <c:showVal val="0"/>
          <c:showCatName val="0"/>
          <c:showSerName val="0"/>
          <c:showPercent val="0"/>
          <c:showBubbleSize val="0"/>
        </c:dLbls>
        <c:gapWidth val="40"/>
        <c:axId val="340883712"/>
        <c:axId val="340897792"/>
      </c:barChart>
      <c:catAx>
        <c:axId val="340883712"/>
        <c:scaling>
          <c:orientation val="minMax"/>
        </c:scaling>
        <c:delete val="0"/>
        <c:axPos val="b"/>
        <c:majorTickMark val="out"/>
        <c:minorTickMark val="none"/>
        <c:tickLblPos val="nextTo"/>
        <c:crossAx val="340897792"/>
        <c:crosses val="autoZero"/>
        <c:auto val="1"/>
        <c:lblAlgn val="ctr"/>
        <c:lblOffset val="100"/>
        <c:noMultiLvlLbl val="0"/>
      </c:catAx>
      <c:valAx>
        <c:axId val="340897792"/>
        <c:scaling>
          <c:orientation val="minMax"/>
        </c:scaling>
        <c:delete val="0"/>
        <c:axPos val="l"/>
        <c:majorGridlines/>
        <c:numFmt formatCode="General" sourceLinked="1"/>
        <c:majorTickMark val="out"/>
        <c:minorTickMark val="none"/>
        <c:tickLblPos val="nextTo"/>
        <c:crossAx val="340883712"/>
        <c:crosses val="autoZero"/>
        <c:crossBetween val="between"/>
      </c:valAx>
    </c:plotArea>
    <c:legend>
      <c:legendPos val="r"/>
      <c:layout>
        <c:manualLayout>
          <c:xMode val="edge"/>
          <c:yMode val="edge"/>
          <c:x val="5.2984885573832144E-2"/>
          <c:y val="0.13724099103242973"/>
          <c:w val="0.12975761778738945"/>
          <c:h val="0.2161338990347994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Figure</a:t>
            </a:r>
            <a:r>
              <a:rPr lang="en-US" sz="1200" baseline="0"/>
              <a:t> 6b: It can be justified ... (6 to 10)</a:t>
            </a:r>
            <a:endParaRPr lang="en-US" sz="1200"/>
          </a:p>
        </c:rich>
      </c:tx>
      <c:layout/>
      <c:overlay val="0"/>
    </c:title>
    <c:autoTitleDeleted val="0"/>
    <c:plotArea>
      <c:layout>
        <c:manualLayout>
          <c:layoutTarget val="inner"/>
          <c:xMode val="edge"/>
          <c:yMode val="edge"/>
          <c:x val="2.4605049892113543E-2"/>
          <c:y val="0.13311351706036742"/>
          <c:w val="0.96775659038872686"/>
          <c:h val="0.42083479148439779"/>
        </c:manualLayout>
      </c:layout>
      <c:barChart>
        <c:barDir val="col"/>
        <c:grouping val="clustered"/>
        <c:varyColors val="0"/>
        <c:ser>
          <c:idx val="0"/>
          <c:order val="0"/>
          <c:tx>
            <c:strRef>
              <c:f>'Figure 6a+6b'!$A$39</c:f>
              <c:strCache>
                <c:ptCount val="1"/>
                <c:pt idx="0">
                  <c:v>husband beat wife</c:v>
                </c:pt>
              </c:strCache>
            </c:strRef>
          </c:tx>
          <c:spPr>
            <a:solidFill>
              <a:schemeClr val="tx1"/>
            </a:solidFill>
            <a:ln>
              <a:solidFill>
                <a:schemeClr val="tx1"/>
              </a:solidFill>
            </a:ln>
          </c:spPr>
          <c:invertIfNegative val="0"/>
          <c:cat>
            <c:strRef>
              <c:f>'Figure 6a+6b'!$B$38:$BI$38</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6a+6b'!$B$39:$BI$39</c:f>
              <c:numCache>
                <c:formatCode>General</c:formatCode>
                <c:ptCount val="60"/>
                <c:pt idx="0">
                  <c:v>16.5</c:v>
                </c:pt>
                <c:pt idx="1">
                  <c:v>4.5</c:v>
                </c:pt>
                <c:pt idx="2">
                  <c:v>4.0999999999999996</c:v>
                </c:pt>
                <c:pt idx="3">
                  <c:v>2.4</c:v>
                </c:pt>
                <c:pt idx="4">
                  <c:v>3.2</c:v>
                </c:pt>
                <c:pt idx="5">
                  <c:v>3.1</c:v>
                </c:pt>
                <c:pt idx="6">
                  <c:v>4.5000000000000009</c:v>
                </c:pt>
                <c:pt idx="7">
                  <c:v>1.5</c:v>
                </c:pt>
                <c:pt idx="8">
                  <c:v>8.2000000000000011</c:v>
                </c:pt>
                <c:pt idx="9">
                  <c:v>2.2000000000000002</c:v>
                </c:pt>
                <c:pt idx="10">
                  <c:v>2.5</c:v>
                </c:pt>
                <c:pt idx="11">
                  <c:v>2.0999999999999996</c:v>
                </c:pt>
                <c:pt idx="12">
                  <c:v>3.9</c:v>
                </c:pt>
                <c:pt idx="13">
                  <c:v>1.2</c:v>
                </c:pt>
                <c:pt idx="14">
                  <c:v>0.30000000000000004</c:v>
                </c:pt>
                <c:pt idx="15">
                  <c:v>9.1999999999999993</c:v>
                </c:pt>
                <c:pt idx="16">
                  <c:v>3.5</c:v>
                </c:pt>
                <c:pt idx="17">
                  <c:v>8</c:v>
                </c:pt>
                <c:pt idx="18">
                  <c:v>39.1</c:v>
                </c:pt>
                <c:pt idx="19">
                  <c:v>6</c:v>
                </c:pt>
                <c:pt idx="20">
                  <c:v>5.3</c:v>
                </c:pt>
                <c:pt idx="21">
                  <c:v>9</c:v>
                </c:pt>
                <c:pt idx="22">
                  <c:v>2.2999999999999998</c:v>
                </c:pt>
                <c:pt idx="23">
                  <c:v>11</c:v>
                </c:pt>
                <c:pt idx="24">
                  <c:v>2</c:v>
                </c:pt>
                <c:pt idx="25">
                  <c:v>2.2000000000000002</c:v>
                </c:pt>
                <c:pt idx="26">
                  <c:v>9.4</c:v>
                </c:pt>
                <c:pt idx="27">
                  <c:v>7</c:v>
                </c:pt>
                <c:pt idx="28">
                  <c:v>16.2</c:v>
                </c:pt>
                <c:pt idx="29">
                  <c:v>7.8000000000000007</c:v>
                </c:pt>
                <c:pt idx="30">
                  <c:v>7.3</c:v>
                </c:pt>
                <c:pt idx="31">
                  <c:v>7.3000000000000007</c:v>
                </c:pt>
                <c:pt idx="32">
                  <c:v>11.6</c:v>
                </c:pt>
                <c:pt idx="33">
                  <c:v>1.7999999999999998</c:v>
                </c:pt>
                <c:pt idx="34">
                  <c:v>2.5</c:v>
                </c:pt>
                <c:pt idx="35">
                  <c:v>11.700000000000001</c:v>
                </c:pt>
                <c:pt idx="36">
                  <c:v>1.7000000000000002</c:v>
                </c:pt>
                <c:pt idx="37">
                  <c:v>5</c:v>
                </c:pt>
                <c:pt idx="38">
                  <c:v>24.2</c:v>
                </c:pt>
                <c:pt idx="39">
                  <c:v>2.0999999999999996</c:v>
                </c:pt>
                <c:pt idx="40">
                  <c:v>7</c:v>
                </c:pt>
                <c:pt idx="41">
                  <c:v>2.4000000000000004</c:v>
                </c:pt>
                <c:pt idx="42">
                  <c:v>5.7</c:v>
                </c:pt>
                <c:pt idx="43">
                  <c:v>12.600000000000001</c:v>
                </c:pt>
                <c:pt idx="44">
                  <c:v>10.500000000000002</c:v>
                </c:pt>
                <c:pt idx="45">
                  <c:v>4.8</c:v>
                </c:pt>
                <c:pt idx="46">
                  <c:v>32.4</c:v>
                </c:pt>
                <c:pt idx="47">
                  <c:v>14.6</c:v>
                </c:pt>
                <c:pt idx="48">
                  <c:v>1.8</c:v>
                </c:pt>
                <c:pt idx="49">
                  <c:v>2.9000000000000004</c:v>
                </c:pt>
                <c:pt idx="50">
                  <c:v>3.1999999999999997</c:v>
                </c:pt>
                <c:pt idx="51">
                  <c:v>1.5</c:v>
                </c:pt>
                <c:pt idx="52">
                  <c:v>6.1</c:v>
                </c:pt>
                <c:pt idx="53">
                  <c:v>2.2999999999999998</c:v>
                </c:pt>
                <c:pt idx="54">
                  <c:v>4.3999999999999995</c:v>
                </c:pt>
                <c:pt idx="55">
                  <c:v>21.7</c:v>
                </c:pt>
                <c:pt idx="56">
                  <c:v>3.5</c:v>
                </c:pt>
                <c:pt idx="57">
                  <c:v>3</c:v>
                </c:pt>
                <c:pt idx="58">
                  <c:v>10.7</c:v>
                </c:pt>
                <c:pt idx="59">
                  <c:v>8.1</c:v>
                </c:pt>
              </c:numCache>
            </c:numRef>
          </c:val>
        </c:ser>
        <c:ser>
          <c:idx val="1"/>
          <c:order val="1"/>
          <c:tx>
            <c:strRef>
              <c:f>'Figure 6a+6b'!$A$40</c:f>
              <c:strCache>
                <c:ptCount val="1"/>
                <c:pt idx="0">
                  <c:v>parents beat children</c:v>
                </c:pt>
              </c:strCache>
            </c:strRef>
          </c:tx>
          <c:spPr>
            <a:pattFill prst="ltHorz">
              <a:fgClr>
                <a:schemeClr val="tx1"/>
              </a:fgClr>
              <a:bgClr>
                <a:schemeClr val="bg1"/>
              </a:bgClr>
            </a:pattFill>
            <a:ln>
              <a:solidFill>
                <a:schemeClr val="tx1"/>
              </a:solidFill>
            </a:ln>
          </c:spPr>
          <c:invertIfNegative val="0"/>
          <c:cat>
            <c:strRef>
              <c:f>'Figure 6a+6b'!$B$38:$BI$38</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6a+6b'!$B$40:$BI$40</c:f>
              <c:numCache>
                <c:formatCode>General</c:formatCode>
                <c:ptCount val="60"/>
                <c:pt idx="0">
                  <c:v>25.5</c:v>
                </c:pt>
                <c:pt idx="1">
                  <c:v>6.8999999999999995</c:v>
                </c:pt>
                <c:pt idx="2">
                  <c:v>6.6999999999999993</c:v>
                </c:pt>
                <c:pt idx="3">
                  <c:v>4.9000000000000004</c:v>
                </c:pt>
                <c:pt idx="4">
                  <c:v>4.8999999999999995</c:v>
                </c:pt>
                <c:pt idx="5">
                  <c:v>21.599999999999998</c:v>
                </c:pt>
                <c:pt idx="6">
                  <c:v>5.7</c:v>
                </c:pt>
                <c:pt idx="7">
                  <c:v>1.6</c:v>
                </c:pt>
                <c:pt idx="8">
                  <c:v>29.099999999999998</c:v>
                </c:pt>
                <c:pt idx="9">
                  <c:v>36.299999999999997</c:v>
                </c:pt>
                <c:pt idx="10">
                  <c:v>20.6</c:v>
                </c:pt>
                <c:pt idx="11">
                  <c:v>2.2000000000000002</c:v>
                </c:pt>
                <c:pt idx="12">
                  <c:v>4.7</c:v>
                </c:pt>
                <c:pt idx="13">
                  <c:v>3.6999999999999997</c:v>
                </c:pt>
                <c:pt idx="14">
                  <c:v>1.3</c:v>
                </c:pt>
                <c:pt idx="15">
                  <c:v>14.5</c:v>
                </c:pt>
                <c:pt idx="16">
                  <c:v>4.1999999999999993</c:v>
                </c:pt>
                <c:pt idx="17">
                  <c:v>42.300000000000004</c:v>
                </c:pt>
                <c:pt idx="18">
                  <c:v>44.3</c:v>
                </c:pt>
                <c:pt idx="19">
                  <c:v>17.799999999999997</c:v>
                </c:pt>
                <c:pt idx="20">
                  <c:v>17.3</c:v>
                </c:pt>
                <c:pt idx="21">
                  <c:v>18</c:v>
                </c:pt>
                <c:pt idx="22">
                  <c:v>2.5</c:v>
                </c:pt>
                <c:pt idx="23">
                  <c:v>14.600000000000001</c:v>
                </c:pt>
                <c:pt idx="24">
                  <c:v>10.3</c:v>
                </c:pt>
                <c:pt idx="25">
                  <c:v>2.7</c:v>
                </c:pt>
                <c:pt idx="26">
                  <c:v>11.5</c:v>
                </c:pt>
                <c:pt idx="27">
                  <c:v>8.5</c:v>
                </c:pt>
                <c:pt idx="28">
                  <c:v>18.400000000000002</c:v>
                </c:pt>
                <c:pt idx="29">
                  <c:v>22.799999999999997</c:v>
                </c:pt>
                <c:pt idx="30">
                  <c:v>12.3</c:v>
                </c:pt>
                <c:pt idx="31">
                  <c:v>9.1000000000000014</c:v>
                </c:pt>
                <c:pt idx="32">
                  <c:v>19.8</c:v>
                </c:pt>
                <c:pt idx="33">
                  <c:v>5.1000000000000005</c:v>
                </c:pt>
                <c:pt idx="34">
                  <c:v>3.9000000000000004</c:v>
                </c:pt>
                <c:pt idx="35">
                  <c:v>40.200000000000003</c:v>
                </c:pt>
                <c:pt idx="36">
                  <c:v>5.3</c:v>
                </c:pt>
                <c:pt idx="37">
                  <c:v>7.5</c:v>
                </c:pt>
                <c:pt idx="38">
                  <c:v>23.9</c:v>
                </c:pt>
                <c:pt idx="39">
                  <c:v>3.4999999999999996</c:v>
                </c:pt>
                <c:pt idx="40">
                  <c:v>22.799999999999997</c:v>
                </c:pt>
                <c:pt idx="41">
                  <c:v>5.6999999999999993</c:v>
                </c:pt>
                <c:pt idx="42">
                  <c:v>6.4</c:v>
                </c:pt>
                <c:pt idx="43">
                  <c:v>80.099999999999994</c:v>
                </c:pt>
                <c:pt idx="44">
                  <c:v>33.799999999999997</c:v>
                </c:pt>
                <c:pt idx="45">
                  <c:v>7.4</c:v>
                </c:pt>
                <c:pt idx="46">
                  <c:v>40.1</c:v>
                </c:pt>
                <c:pt idx="47">
                  <c:v>35.799999999999997</c:v>
                </c:pt>
                <c:pt idx="48">
                  <c:v>2.6</c:v>
                </c:pt>
                <c:pt idx="49">
                  <c:v>3.8</c:v>
                </c:pt>
                <c:pt idx="50">
                  <c:v>5.9</c:v>
                </c:pt>
                <c:pt idx="51">
                  <c:v>28.900000000000002</c:v>
                </c:pt>
                <c:pt idx="52">
                  <c:v>17.2</c:v>
                </c:pt>
                <c:pt idx="53">
                  <c:v>3.3000000000000003</c:v>
                </c:pt>
                <c:pt idx="54">
                  <c:v>7.3000000000000007</c:v>
                </c:pt>
                <c:pt idx="55">
                  <c:v>34.5</c:v>
                </c:pt>
                <c:pt idx="56">
                  <c:v>6.5</c:v>
                </c:pt>
                <c:pt idx="57">
                  <c:v>4.5</c:v>
                </c:pt>
                <c:pt idx="58">
                  <c:v>17.100000000000001</c:v>
                </c:pt>
                <c:pt idx="59">
                  <c:v>30.9</c:v>
                </c:pt>
              </c:numCache>
            </c:numRef>
          </c:val>
        </c:ser>
        <c:ser>
          <c:idx val="2"/>
          <c:order val="2"/>
          <c:tx>
            <c:strRef>
              <c:f>'Figure 6a+6b'!$A$41</c:f>
              <c:strCache>
                <c:ptCount val="1"/>
                <c:pt idx="0">
                  <c:v>violence against other people</c:v>
                </c:pt>
              </c:strCache>
            </c:strRef>
          </c:tx>
          <c:spPr>
            <a:pattFill prst="pct20">
              <a:fgClr>
                <a:schemeClr val="tx1"/>
              </a:fgClr>
              <a:bgClr>
                <a:schemeClr val="bg1"/>
              </a:bgClr>
            </a:pattFill>
            <a:ln>
              <a:solidFill>
                <a:schemeClr val="tx1"/>
              </a:solidFill>
            </a:ln>
          </c:spPr>
          <c:invertIfNegative val="0"/>
          <c:cat>
            <c:strRef>
              <c:f>'Figure 6a+6b'!$B$38:$BI$38</c:f>
              <c:strCache>
                <c:ptCount val="60"/>
                <c:pt idx="0">
                  <c:v>Algeria</c:v>
                </c:pt>
                <c:pt idx="1">
                  <c:v>Azerbaijan</c:v>
                </c:pt>
                <c:pt idx="2">
                  <c:v>Argentina</c:v>
                </c:pt>
                <c:pt idx="3">
                  <c:v>Australia</c:v>
                </c:pt>
                <c:pt idx="4">
                  <c:v>Armenia</c:v>
                </c:pt>
                <c:pt idx="5">
                  <c:v>Brazil</c:v>
                </c:pt>
                <c:pt idx="6">
                  <c:v>Belarus</c:v>
                </c:pt>
                <c:pt idx="7">
                  <c:v>Chile</c:v>
                </c:pt>
                <c:pt idx="8">
                  <c:v>China</c:v>
                </c:pt>
                <c:pt idx="9">
                  <c:v>Taiwan</c:v>
                </c:pt>
                <c:pt idx="10">
                  <c:v>Colombia</c:v>
                </c:pt>
                <c:pt idx="11">
                  <c:v>Cyprus</c:v>
                </c:pt>
                <c:pt idx="12">
                  <c:v>Ecuador</c:v>
                </c:pt>
                <c:pt idx="13">
                  <c:v>Estonia</c:v>
                </c:pt>
                <c:pt idx="14">
                  <c:v>Georgia</c:v>
                </c:pt>
                <c:pt idx="15">
                  <c:v>Palestine</c:v>
                </c:pt>
                <c:pt idx="16">
                  <c:v>Germany</c:v>
                </c:pt>
                <c:pt idx="17">
                  <c:v>Ghana</c:v>
                </c:pt>
                <c:pt idx="18">
                  <c:v>Haiti</c:v>
                </c:pt>
                <c:pt idx="19">
                  <c:v>Hong Kong</c:v>
                </c:pt>
                <c:pt idx="20">
                  <c:v>India</c:v>
                </c:pt>
                <c:pt idx="21">
                  <c:v>Iraq</c:v>
                </c:pt>
                <c:pt idx="22">
                  <c:v>Japan</c:v>
                </c:pt>
                <c:pt idx="23">
                  <c:v>Kazakhstan</c:v>
                </c:pt>
                <c:pt idx="24">
                  <c:v>Jordan</c:v>
                </c:pt>
                <c:pt idx="25">
                  <c:v>South Korea</c:v>
                </c:pt>
                <c:pt idx="26">
                  <c:v>Kuwait</c:v>
                </c:pt>
                <c:pt idx="27">
                  <c:v>Kyrgyzstan</c:v>
                </c:pt>
                <c:pt idx="28">
                  <c:v>Lebanon</c:v>
                </c:pt>
                <c:pt idx="29">
                  <c:v>Libya</c:v>
                </c:pt>
                <c:pt idx="30">
                  <c:v>Malaysia</c:v>
                </c:pt>
                <c:pt idx="31">
                  <c:v>Mexico</c:v>
                </c:pt>
                <c:pt idx="32">
                  <c:v>Morocco</c:v>
                </c:pt>
                <c:pt idx="33">
                  <c:v>Netherlands</c:v>
                </c:pt>
                <c:pt idx="34">
                  <c:v>New Zealand</c:v>
                </c:pt>
                <c:pt idx="35">
                  <c:v>Nigeria</c:v>
                </c:pt>
                <c:pt idx="36">
                  <c:v>Pakistan</c:v>
                </c:pt>
                <c:pt idx="37">
                  <c:v>Peru</c:v>
                </c:pt>
                <c:pt idx="38">
                  <c:v>Philippines</c:v>
                </c:pt>
                <c:pt idx="39">
                  <c:v>Poland</c:v>
                </c:pt>
                <c:pt idx="40">
                  <c:v>Qatar</c:v>
                </c:pt>
                <c:pt idx="41">
                  <c:v>Romania</c:v>
                </c:pt>
                <c:pt idx="42">
                  <c:v>Russia</c:v>
                </c:pt>
                <c:pt idx="43">
                  <c:v>Rwanda</c:v>
                </c:pt>
                <c:pt idx="44">
                  <c:v>Singapore</c:v>
                </c:pt>
                <c:pt idx="45">
                  <c:v>Slovenia</c:v>
                </c:pt>
                <c:pt idx="46">
                  <c:v>South Africa</c:v>
                </c:pt>
                <c:pt idx="47">
                  <c:v>Zimbabwe</c:v>
                </c:pt>
                <c:pt idx="48">
                  <c:v>Spain</c:v>
                </c:pt>
                <c:pt idx="49">
                  <c:v>Sweden</c:v>
                </c:pt>
                <c:pt idx="50">
                  <c:v>Thailand</c:v>
                </c:pt>
                <c:pt idx="51">
                  <c:v>Trinidad and Tobago</c:v>
                </c:pt>
                <c:pt idx="52">
                  <c:v>Tunisia</c:v>
                </c:pt>
                <c:pt idx="53">
                  <c:v>Turkey</c:v>
                </c:pt>
                <c:pt idx="54">
                  <c:v>Ukraine</c:v>
                </c:pt>
                <c:pt idx="55">
                  <c:v>Egypt</c:v>
                </c:pt>
                <c:pt idx="56">
                  <c:v>United States</c:v>
                </c:pt>
                <c:pt idx="57">
                  <c:v>Uruguay</c:v>
                </c:pt>
                <c:pt idx="58">
                  <c:v>Uzbekistan</c:v>
                </c:pt>
                <c:pt idx="59">
                  <c:v>Yemen</c:v>
                </c:pt>
              </c:strCache>
            </c:strRef>
          </c:cat>
          <c:val>
            <c:numRef>
              <c:f>'Figure 6a+6b'!$B$41:$BI$41</c:f>
              <c:numCache>
                <c:formatCode>General</c:formatCode>
                <c:ptCount val="60"/>
                <c:pt idx="0">
                  <c:v>11.900000000000002</c:v>
                </c:pt>
                <c:pt idx="1">
                  <c:v>2.5</c:v>
                </c:pt>
                <c:pt idx="2">
                  <c:v>3.8000000000000007</c:v>
                </c:pt>
                <c:pt idx="3">
                  <c:v>5</c:v>
                </c:pt>
                <c:pt idx="4">
                  <c:v>1.4000000000000001</c:v>
                </c:pt>
                <c:pt idx="5">
                  <c:v>4.7</c:v>
                </c:pt>
                <c:pt idx="6">
                  <c:v>2.1</c:v>
                </c:pt>
                <c:pt idx="7">
                  <c:v>2.2000000000000002</c:v>
                </c:pt>
                <c:pt idx="8">
                  <c:v>10.7</c:v>
                </c:pt>
                <c:pt idx="9">
                  <c:v>2.7</c:v>
                </c:pt>
                <c:pt idx="10">
                  <c:v>2.5</c:v>
                </c:pt>
                <c:pt idx="11">
                  <c:v>2.5</c:v>
                </c:pt>
                <c:pt idx="12">
                  <c:v>4.2</c:v>
                </c:pt>
                <c:pt idx="13">
                  <c:v>1.7000000000000002</c:v>
                </c:pt>
                <c:pt idx="14">
                  <c:v>0.1</c:v>
                </c:pt>
                <c:pt idx="15">
                  <c:v>5.4</c:v>
                </c:pt>
                <c:pt idx="16">
                  <c:v>3</c:v>
                </c:pt>
                <c:pt idx="17">
                  <c:v>3.5</c:v>
                </c:pt>
                <c:pt idx="18">
                  <c:v>30</c:v>
                </c:pt>
                <c:pt idx="19">
                  <c:v>6.4</c:v>
                </c:pt>
                <c:pt idx="20">
                  <c:v>4.5999999999999996</c:v>
                </c:pt>
                <c:pt idx="21">
                  <c:v>3.9000000000000008</c:v>
                </c:pt>
                <c:pt idx="22">
                  <c:v>2.1</c:v>
                </c:pt>
                <c:pt idx="23">
                  <c:v>5</c:v>
                </c:pt>
                <c:pt idx="24">
                  <c:v>1.7</c:v>
                </c:pt>
                <c:pt idx="25">
                  <c:v>2.8000000000000003</c:v>
                </c:pt>
                <c:pt idx="26">
                  <c:v>7.3</c:v>
                </c:pt>
                <c:pt idx="27">
                  <c:v>6.7</c:v>
                </c:pt>
                <c:pt idx="28">
                  <c:v>14.8</c:v>
                </c:pt>
                <c:pt idx="29">
                  <c:v>5.6</c:v>
                </c:pt>
                <c:pt idx="30">
                  <c:v>7.9999999999999991</c:v>
                </c:pt>
                <c:pt idx="31">
                  <c:v>8.3000000000000007</c:v>
                </c:pt>
                <c:pt idx="32">
                  <c:v>1.2</c:v>
                </c:pt>
                <c:pt idx="33">
                  <c:v>2.8</c:v>
                </c:pt>
                <c:pt idx="34">
                  <c:v>3.5</c:v>
                </c:pt>
                <c:pt idx="35">
                  <c:v>7.8000000000000007</c:v>
                </c:pt>
                <c:pt idx="36">
                  <c:v>2.1999999999999997</c:v>
                </c:pt>
                <c:pt idx="37">
                  <c:v>5.9</c:v>
                </c:pt>
                <c:pt idx="38">
                  <c:v>21.8</c:v>
                </c:pt>
                <c:pt idx="39">
                  <c:v>1.9000000000000001</c:v>
                </c:pt>
                <c:pt idx="40">
                  <c:v>5.5</c:v>
                </c:pt>
                <c:pt idx="41">
                  <c:v>2.3000000000000003</c:v>
                </c:pt>
                <c:pt idx="42">
                  <c:v>4.3</c:v>
                </c:pt>
                <c:pt idx="43">
                  <c:v>2.5</c:v>
                </c:pt>
                <c:pt idx="44">
                  <c:v>12.8</c:v>
                </c:pt>
                <c:pt idx="45">
                  <c:v>3.6999999999999997</c:v>
                </c:pt>
                <c:pt idx="46">
                  <c:v>33.9</c:v>
                </c:pt>
                <c:pt idx="47">
                  <c:v>9.4999999999999982</c:v>
                </c:pt>
                <c:pt idx="48">
                  <c:v>1.6999999999999997</c:v>
                </c:pt>
                <c:pt idx="49">
                  <c:v>7.9</c:v>
                </c:pt>
                <c:pt idx="50">
                  <c:v>2.8</c:v>
                </c:pt>
                <c:pt idx="51">
                  <c:v>1.9999999999999998</c:v>
                </c:pt>
                <c:pt idx="52">
                  <c:v>3.8</c:v>
                </c:pt>
                <c:pt idx="53">
                  <c:v>1.8</c:v>
                </c:pt>
                <c:pt idx="54">
                  <c:v>3.3</c:v>
                </c:pt>
                <c:pt idx="55">
                  <c:v>6.8</c:v>
                </c:pt>
                <c:pt idx="56">
                  <c:v>7.1</c:v>
                </c:pt>
                <c:pt idx="57">
                  <c:v>2.0999999999999996</c:v>
                </c:pt>
                <c:pt idx="58">
                  <c:v>2.2000000000000002</c:v>
                </c:pt>
                <c:pt idx="59">
                  <c:v>4.5</c:v>
                </c:pt>
              </c:numCache>
            </c:numRef>
          </c:val>
        </c:ser>
        <c:dLbls>
          <c:showLegendKey val="0"/>
          <c:showVal val="0"/>
          <c:showCatName val="0"/>
          <c:showSerName val="0"/>
          <c:showPercent val="0"/>
          <c:showBubbleSize val="0"/>
        </c:dLbls>
        <c:gapWidth val="40"/>
        <c:axId val="341485440"/>
        <c:axId val="341486976"/>
      </c:barChart>
      <c:catAx>
        <c:axId val="341485440"/>
        <c:scaling>
          <c:orientation val="minMax"/>
        </c:scaling>
        <c:delete val="0"/>
        <c:axPos val="b"/>
        <c:majorTickMark val="out"/>
        <c:minorTickMark val="none"/>
        <c:tickLblPos val="nextTo"/>
        <c:crossAx val="341486976"/>
        <c:crosses val="autoZero"/>
        <c:auto val="1"/>
        <c:lblAlgn val="ctr"/>
        <c:lblOffset val="100"/>
        <c:noMultiLvlLbl val="0"/>
      </c:catAx>
      <c:valAx>
        <c:axId val="341486976"/>
        <c:scaling>
          <c:orientation val="minMax"/>
        </c:scaling>
        <c:delete val="0"/>
        <c:axPos val="l"/>
        <c:majorGridlines/>
        <c:numFmt formatCode="General" sourceLinked="1"/>
        <c:majorTickMark val="out"/>
        <c:minorTickMark val="none"/>
        <c:tickLblPos val="nextTo"/>
        <c:crossAx val="341485440"/>
        <c:crosses val="autoZero"/>
        <c:crossBetween val="between"/>
      </c:valAx>
    </c:plotArea>
    <c:legend>
      <c:legendPos val="r"/>
      <c:layout>
        <c:manualLayout>
          <c:xMode val="edge"/>
          <c:yMode val="edge"/>
          <c:x val="4.673756629412204E-2"/>
          <c:y val="0.13248942840478273"/>
          <c:w val="0.13011376689213813"/>
          <c:h val="0.14929972295129776"/>
        </c:manualLayout>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784860</xdr:colOff>
      <xdr:row>6</xdr:row>
      <xdr:rowOff>175260</xdr:rowOff>
    </xdr:from>
    <xdr:to>
      <xdr:col>9</xdr:col>
      <xdr:colOff>222059</xdr:colOff>
      <xdr:row>56</xdr:row>
      <xdr:rowOff>0</xdr:rowOff>
    </xdr:to>
    <xdr:pic>
      <xdr:nvPicPr>
        <xdr:cNvPr id="2" name="Grafik 1"/>
        <xdr:cNvPicPr>
          <a:picLocks noChangeAspect="1"/>
        </xdr:cNvPicPr>
      </xdr:nvPicPr>
      <xdr:blipFill>
        <a:blip xmlns:r="http://schemas.openxmlformats.org/officeDocument/2006/relationships" r:embed="rId1"/>
        <a:stretch>
          <a:fillRect/>
        </a:stretch>
      </xdr:blipFill>
      <xdr:spPr>
        <a:xfrm>
          <a:off x="784860" y="1318260"/>
          <a:ext cx="6569519" cy="95173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7620</xdr:colOff>
      <xdr:row>6</xdr:row>
      <xdr:rowOff>171450</xdr:rowOff>
    </xdr:from>
    <xdr:to>
      <xdr:col>11</xdr:col>
      <xdr:colOff>30480</xdr:colOff>
      <xdr:row>21</xdr:row>
      <xdr:rowOff>171450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16</xdr:row>
      <xdr:rowOff>34290</xdr:rowOff>
    </xdr:from>
    <xdr:to>
      <xdr:col>7</xdr:col>
      <xdr:colOff>15240</xdr:colOff>
      <xdr:row>31</xdr:row>
      <xdr:rowOff>19050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30480</xdr:colOff>
      <xdr:row>22</xdr:row>
      <xdr:rowOff>3810</xdr:rowOff>
    </xdr:from>
    <xdr:to>
      <xdr:col>34</xdr:col>
      <xdr:colOff>464820</xdr:colOff>
      <xdr:row>37</xdr:row>
      <xdr:rowOff>3810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22860</xdr:colOff>
      <xdr:row>15</xdr:row>
      <xdr:rowOff>34290</xdr:rowOff>
    </xdr:from>
    <xdr:to>
      <xdr:col>16</xdr:col>
      <xdr:colOff>632460</xdr:colOff>
      <xdr:row>30</xdr:row>
      <xdr:rowOff>34290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769620</xdr:colOff>
      <xdr:row>17</xdr:row>
      <xdr:rowOff>7620</xdr:rowOff>
    </xdr:from>
    <xdr:to>
      <xdr:col>9</xdr:col>
      <xdr:colOff>586740</xdr:colOff>
      <xdr:row>33</xdr:row>
      <xdr:rowOff>41910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83820</xdr:colOff>
      <xdr:row>14</xdr:row>
      <xdr:rowOff>179070</xdr:rowOff>
    </xdr:from>
    <xdr:to>
      <xdr:col>9</xdr:col>
      <xdr:colOff>784860</xdr:colOff>
      <xdr:row>29</xdr:row>
      <xdr:rowOff>179070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7620</xdr:colOff>
      <xdr:row>8</xdr:row>
      <xdr:rowOff>11430</xdr:rowOff>
    </xdr:from>
    <xdr:to>
      <xdr:col>11</xdr:col>
      <xdr:colOff>617220</xdr:colOff>
      <xdr:row>28</xdr:row>
      <xdr:rowOff>30480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769620</xdr:colOff>
      <xdr:row>14</xdr:row>
      <xdr:rowOff>163830</xdr:rowOff>
    </xdr:from>
    <xdr:to>
      <xdr:col>11</xdr:col>
      <xdr:colOff>754380</xdr:colOff>
      <xdr:row>32</xdr:row>
      <xdr:rowOff>175260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16</xdr:row>
      <xdr:rowOff>179070</xdr:rowOff>
    </xdr:from>
    <xdr:to>
      <xdr:col>8</xdr:col>
      <xdr:colOff>22860</xdr:colOff>
      <xdr:row>34</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23</xdr:row>
      <xdr:rowOff>3810</xdr:rowOff>
    </xdr:from>
    <xdr:to>
      <xdr:col>3</xdr:col>
      <xdr:colOff>45720</xdr:colOff>
      <xdr:row>38</xdr:row>
      <xdr:rowOff>3810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23</xdr:row>
      <xdr:rowOff>26670</xdr:rowOff>
    </xdr:from>
    <xdr:to>
      <xdr:col>7</xdr:col>
      <xdr:colOff>45720</xdr:colOff>
      <xdr:row>38</xdr:row>
      <xdr:rowOff>26670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23</xdr:row>
      <xdr:rowOff>34290</xdr:rowOff>
    </xdr:from>
    <xdr:to>
      <xdr:col>11</xdr:col>
      <xdr:colOff>53340</xdr:colOff>
      <xdr:row>38</xdr:row>
      <xdr:rowOff>49530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xdr:colOff>
      <xdr:row>24</xdr:row>
      <xdr:rowOff>125730</xdr:rowOff>
    </xdr:from>
    <xdr:to>
      <xdr:col>8</xdr:col>
      <xdr:colOff>838200</xdr:colOff>
      <xdr:row>39</xdr:row>
      <xdr:rowOff>125730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30480</xdr:colOff>
      <xdr:row>57</xdr:row>
      <xdr:rowOff>72390</xdr:rowOff>
    </xdr:from>
    <xdr:to>
      <xdr:col>8</xdr:col>
      <xdr:colOff>845820</xdr:colOff>
      <xdr:row>72</xdr:row>
      <xdr:rowOff>72390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xdr:colOff>
      <xdr:row>82</xdr:row>
      <xdr:rowOff>26670</xdr:rowOff>
    </xdr:from>
    <xdr:to>
      <xdr:col>9</xdr:col>
      <xdr:colOff>0</xdr:colOff>
      <xdr:row>97</xdr:row>
      <xdr:rowOff>26670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6</xdr:row>
      <xdr:rowOff>182879</xdr:rowOff>
    </xdr:from>
    <xdr:to>
      <xdr:col>8</xdr:col>
      <xdr:colOff>662940</xdr:colOff>
      <xdr:row>56</xdr:row>
      <xdr:rowOff>43233</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 y="1325879"/>
          <a:ext cx="6195060" cy="9004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xdr:colOff>
      <xdr:row>9</xdr:row>
      <xdr:rowOff>163830</xdr:rowOff>
    </xdr:from>
    <xdr:to>
      <xdr:col>15</xdr:col>
      <xdr:colOff>15240</xdr:colOff>
      <xdr:row>37</xdr:row>
      <xdr:rowOff>22860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1508760</xdr:colOff>
      <xdr:row>12</xdr:row>
      <xdr:rowOff>15240</xdr:rowOff>
    </xdr:from>
    <xdr:to>
      <xdr:col>10</xdr:col>
      <xdr:colOff>579120</xdr:colOff>
      <xdr:row>30</xdr:row>
      <xdr:rowOff>118110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59</xdr:row>
      <xdr:rowOff>3810</xdr:rowOff>
    </xdr:from>
    <xdr:to>
      <xdr:col>19</xdr:col>
      <xdr:colOff>76200</xdr:colOff>
      <xdr:row>79</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525780</xdr:colOff>
      <xdr:row>64</xdr:row>
      <xdr:rowOff>7620</xdr:rowOff>
    </xdr:from>
    <xdr:to>
      <xdr:col>12</xdr:col>
      <xdr:colOff>701040</xdr:colOff>
      <xdr:row>65</xdr:row>
      <xdr:rowOff>175260</xdr:rowOff>
    </xdr:to>
    <xdr:sp macro="" textlink="">
      <xdr:nvSpPr>
        <xdr:cNvPr id="5" name="Pfeil nach unten 4"/>
        <xdr:cNvSpPr/>
      </xdr:nvSpPr>
      <xdr:spPr>
        <a:xfrm>
          <a:off x="10637520" y="12199620"/>
          <a:ext cx="175260" cy="35052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327660</xdr:colOff>
      <xdr:row>18</xdr:row>
      <xdr:rowOff>160020</xdr:rowOff>
    </xdr:from>
    <xdr:to>
      <xdr:col>8</xdr:col>
      <xdr:colOff>502920</xdr:colOff>
      <xdr:row>20</xdr:row>
      <xdr:rowOff>144780</xdr:rowOff>
    </xdr:to>
    <xdr:sp macro="" textlink="">
      <xdr:nvSpPr>
        <xdr:cNvPr id="6" name="Pfeil nach unten 5"/>
        <xdr:cNvSpPr/>
      </xdr:nvSpPr>
      <xdr:spPr>
        <a:xfrm>
          <a:off x="7269480" y="3543300"/>
          <a:ext cx="175260" cy="35052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171450</xdr:rowOff>
    </xdr:from>
    <xdr:to>
      <xdr:col>10</xdr:col>
      <xdr:colOff>784860</xdr:colOff>
      <xdr:row>30</xdr:row>
      <xdr:rowOff>121920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17</xdr:row>
      <xdr:rowOff>11430</xdr:rowOff>
    </xdr:from>
    <xdr:to>
      <xdr:col>8</xdr:col>
      <xdr:colOff>22860</xdr:colOff>
      <xdr:row>32</xdr:row>
      <xdr:rowOff>11430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xdr:colOff>
      <xdr:row>17</xdr:row>
      <xdr:rowOff>49530</xdr:rowOff>
    </xdr:from>
    <xdr:to>
      <xdr:col>18</xdr:col>
      <xdr:colOff>38100</xdr:colOff>
      <xdr:row>32</xdr:row>
      <xdr:rowOff>49530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xdr:colOff>
      <xdr:row>10</xdr:row>
      <xdr:rowOff>95250</xdr:rowOff>
    </xdr:from>
    <xdr:to>
      <xdr:col>8</xdr:col>
      <xdr:colOff>121920</xdr:colOff>
      <xdr:row>40</xdr:row>
      <xdr:rowOff>144780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281940</xdr:colOff>
      <xdr:row>9</xdr:row>
      <xdr:rowOff>50916</xdr:rowOff>
    </xdr:from>
    <xdr:to>
      <xdr:col>17</xdr:col>
      <xdr:colOff>6927</xdr:colOff>
      <xdr:row>24</xdr:row>
      <xdr:rowOff>66849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346362</xdr:colOff>
      <xdr:row>9</xdr:row>
      <xdr:rowOff>72736</xdr:rowOff>
    </xdr:from>
    <xdr:to>
      <xdr:col>34</xdr:col>
      <xdr:colOff>297871</xdr:colOff>
      <xdr:row>24</xdr:row>
      <xdr:rowOff>114300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221673</xdr:colOff>
      <xdr:row>13</xdr:row>
      <xdr:rowOff>145473</xdr:rowOff>
    </xdr:from>
    <xdr:to>
      <xdr:col>28</xdr:col>
      <xdr:colOff>394854</xdr:colOff>
      <xdr:row>15</xdr:row>
      <xdr:rowOff>131619</xdr:rowOff>
    </xdr:to>
    <xdr:sp macro="" textlink="">
      <xdr:nvSpPr>
        <xdr:cNvPr id="6" name="Pfeil nach unten 5"/>
        <xdr:cNvSpPr/>
      </xdr:nvSpPr>
      <xdr:spPr>
        <a:xfrm>
          <a:off x="22596764" y="2895600"/>
          <a:ext cx="173181" cy="346364"/>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0.59975</cdr:x>
      <cdr:y>0.19539</cdr:y>
    </cdr:from>
    <cdr:to>
      <cdr:x>0.61215</cdr:x>
      <cdr:y>0.30755</cdr:y>
    </cdr:to>
    <cdr:sp macro="" textlink="">
      <cdr:nvSpPr>
        <cdr:cNvPr id="2" name="Pfeil nach unten 1"/>
        <cdr:cNvSpPr/>
      </cdr:nvSpPr>
      <cdr:spPr>
        <a:xfrm xmlns:a="http://schemas.openxmlformats.org/drawingml/2006/main">
          <a:off x="8044641" y="530975"/>
          <a:ext cx="166254" cy="304800"/>
        </a:xfrm>
        <a:prstGeom xmlns:a="http://schemas.openxmlformats.org/drawingml/2006/main" prst="downArrow">
          <a:avLst/>
        </a:prstGeom>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s://data.worldbank.org/"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psa.gov.ph/statistics/quickstat/national-quickstat/all/%2A" TargetMode="External"/><Relationship Id="rId1" Type="http://schemas.openxmlformats.org/officeDocument/2006/relationships/hyperlink" Target="https://psa.gov.ph/sites/default/files/tab2._0.xl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s://psa.gov.ph/content/family-income-and-expenditure-survey-fies-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econdb.pids.gov.ph/tablelists/table/1076"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s://www.sws.org.ph/swsmain/artcldisppage/?artcsyscode=ART-20191030164733"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s://www.sws.org.ph/swsmain/artcldisppage/?artcsyscode=ART-20191222143108"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s://www.sws.org.ph/"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eon.com.ph/wp-content/uploads/2019/09/2019-EON-PTI-Executive-Summary-Booklet.pdf" TargetMode="External"/><Relationship Id="rId2" Type="http://schemas.openxmlformats.org/officeDocument/2006/relationships/hyperlink" Target="https://t1p.de/1jys" TargetMode="External"/><Relationship Id="rId1" Type="http://schemas.openxmlformats.org/officeDocument/2006/relationships/hyperlink" Target="https://web.archive.org/web/20170730164105/http:/www.eon.com.ph/report2015/2015%20PTI%20Executive%20Summary.pdf" TargetMode="External"/><Relationship Id="rId5" Type="http://schemas.openxmlformats.org/officeDocument/2006/relationships/drawing" Target="../drawings/drawing17.xml"/><Relationship Id="rId4"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worldvaluessurvey.org/WVSOnline.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maps.com/carte.php?num_car=5598&amp;lang=de"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condb.pids.gov.ph/tablelists/table/1076"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d-maps.com/carte.php?num_car=5602&amp;lang=d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ws.org.ph/swsmain/artcldisppage/?artcsyscode=ART-2018100423201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worldvaluessurvey.org/WVSOnline.js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news.abs-cbn.com/specials/map-charts-the-death-toll-of-the-war-on-drug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asianbarometer.org/publications/b15620cf8549caa8a6cc4da5d481c42f.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www.worldvaluessurvey.org/WVSOnlin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topLeftCell="A10" workbookViewId="0">
      <selection activeCell="P35" sqref="P35"/>
    </sheetView>
  </sheetViews>
  <sheetFormatPr baseColWidth="10" defaultRowHeight="18"/>
  <cols>
    <col min="2" max="2" width="11.5546875" style="72"/>
    <col min="3" max="3" width="15.21875" customWidth="1"/>
    <col min="11" max="11" width="14.21875" customWidth="1"/>
  </cols>
  <sheetData>
    <row r="1" spans="1:12" ht="21">
      <c r="A1" s="74" t="s">
        <v>0</v>
      </c>
    </row>
    <row r="2" spans="1:12" s="79" customFormat="1" ht="21">
      <c r="A2" s="74"/>
      <c r="B2" s="72"/>
    </row>
    <row r="3" spans="1:12" s="79" customFormat="1" ht="21">
      <c r="A3" s="74"/>
      <c r="B3" s="72" t="s">
        <v>426</v>
      </c>
    </row>
    <row r="4" spans="1:12" ht="15.6">
      <c r="B4" s="143" t="s">
        <v>427</v>
      </c>
    </row>
    <row r="6" spans="1:12">
      <c r="A6" s="72" t="s">
        <v>296</v>
      </c>
    </row>
    <row r="7" spans="1:12" s="79" customFormat="1">
      <c r="A7" s="72"/>
      <c r="B7" s="72"/>
    </row>
    <row r="8" spans="1:12" s="79" customFormat="1">
      <c r="A8" s="72"/>
      <c r="B8" s="72"/>
    </row>
    <row r="9" spans="1:12" s="79" customFormat="1">
      <c r="A9" s="72"/>
      <c r="B9" s="72" t="s">
        <v>297</v>
      </c>
    </row>
    <row r="11" spans="1:12">
      <c r="A11" s="88"/>
      <c r="B11" s="89"/>
      <c r="C11" s="90"/>
      <c r="D11" s="90"/>
      <c r="E11" s="90"/>
      <c r="F11" s="90"/>
      <c r="G11" s="90"/>
      <c r="H11" s="90"/>
      <c r="I11" s="90"/>
      <c r="J11" s="90"/>
      <c r="K11" s="90"/>
      <c r="L11" s="91"/>
    </row>
    <row r="12" spans="1:12">
      <c r="A12" s="92"/>
      <c r="B12" s="93"/>
      <c r="C12" s="94"/>
      <c r="D12" s="234" t="s">
        <v>428</v>
      </c>
      <c r="E12" s="94"/>
      <c r="F12" s="94"/>
      <c r="G12" s="94"/>
      <c r="H12" s="94"/>
      <c r="I12" s="94"/>
      <c r="J12" s="94"/>
      <c r="K12" s="94"/>
      <c r="L12" s="95"/>
    </row>
    <row r="13" spans="1:12" s="210" customFormat="1">
      <c r="A13" s="92"/>
      <c r="B13" s="93" t="s">
        <v>451</v>
      </c>
      <c r="C13" s="94"/>
      <c r="D13" s="234"/>
      <c r="E13" s="94"/>
      <c r="F13" s="94"/>
      <c r="G13" s="94"/>
      <c r="H13" s="94"/>
      <c r="I13" s="94"/>
      <c r="J13" s="94"/>
      <c r="K13" s="94"/>
      <c r="L13" s="95"/>
    </row>
    <row r="14" spans="1:12" s="210" customFormat="1">
      <c r="A14" s="92"/>
      <c r="B14" s="93"/>
      <c r="C14" s="88" t="s">
        <v>452</v>
      </c>
      <c r="D14" s="90" t="s">
        <v>486</v>
      </c>
      <c r="E14" s="90"/>
      <c r="F14" s="90"/>
      <c r="G14" s="90"/>
      <c r="H14" s="90"/>
      <c r="I14" s="90"/>
      <c r="J14" s="90"/>
      <c r="K14" s="91"/>
      <c r="L14" s="95"/>
    </row>
    <row r="15" spans="1:12" s="210" customFormat="1">
      <c r="A15" s="92"/>
      <c r="B15" s="93"/>
      <c r="C15" s="96" t="s">
        <v>453</v>
      </c>
      <c r="D15" s="98" t="s">
        <v>487</v>
      </c>
      <c r="E15" s="98"/>
      <c r="F15" s="98"/>
      <c r="G15" s="98"/>
      <c r="H15" s="98"/>
      <c r="I15" s="98"/>
      <c r="J15" s="98"/>
      <c r="K15" s="99"/>
      <c r="L15" s="95"/>
    </row>
    <row r="16" spans="1:12" s="210" customFormat="1">
      <c r="A16" s="92"/>
      <c r="B16" s="93"/>
      <c r="C16" s="94"/>
      <c r="D16" s="234"/>
      <c r="E16" s="94"/>
      <c r="F16" s="94"/>
      <c r="G16" s="94"/>
      <c r="H16" s="94"/>
      <c r="I16" s="94"/>
      <c r="J16" s="94"/>
      <c r="K16" s="94"/>
      <c r="L16" s="95"/>
    </row>
    <row r="17" spans="1:12">
      <c r="A17" s="92"/>
      <c r="B17" s="93" t="s">
        <v>290</v>
      </c>
      <c r="C17" s="94"/>
      <c r="D17" s="94"/>
      <c r="E17" s="94"/>
      <c r="F17" s="94"/>
      <c r="G17" s="94"/>
      <c r="H17" s="94"/>
      <c r="I17" s="94"/>
      <c r="J17" s="94"/>
      <c r="K17" s="94"/>
      <c r="L17" s="95"/>
    </row>
    <row r="18" spans="1:12">
      <c r="A18" s="92"/>
      <c r="B18" s="93"/>
      <c r="C18" s="88" t="s">
        <v>278</v>
      </c>
      <c r="D18" s="90" t="s">
        <v>1</v>
      </c>
      <c r="E18" s="90"/>
      <c r="F18" s="90"/>
      <c r="G18" s="90"/>
      <c r="H18" s="90"/>
      <c r="I18" s="90"/>
      <c r="J18" s="90"/>
      <c r="K18" s="91"/>
      <c r="L18" s="95"/>
    </row>
    <row r="19" spans="1:12">
      <c r="A19" s="92"/>
      <c r="B19" s="93"/>
      <c r="C19" s="92" t="s">
        <v>279</v>
      </c>
      <c r="D19" s="94" t="s">
        <v>22</v>
      </c>
      <c r="E19" s="94"/>
      <c r="F19" s="94"/>
      <c r="G19" s="94"/>
      <c r="H19" s="94"/>
      <c r="I19" s="94"/>
      <c r="J19" s="94"/>
      <c r="K19" s="95"/>
      <c r="L19" s="95"/>
    </row>
    <row r="20" spans="1:12">
      <c r="A20" s="92"/>
      <c r="B20" s="93"/>
      <c r="C20" s="92" t="s">
        <v>280</v>
      </c>
      <c r="D20" s="94" t="s">
        <v>84</v>
      </c>
      <c r="E20" s="94"/>
      <c r="F20" s="94"/>
      <c r="G20" s="94"/>
      <c r="H20" s="94"/>
      <c r="I20" s="94"/>
      <c r="J20" s="94"/>
      <c r="K20" s="95"/>
      <c r="L20" s="95"/>
    </row>
    <row r="21" spans="1:12">
      <c r="A21" s="92"/>
      <c r="B21" s="93"/>
      <c r="C21" s="92" t="s">
        <v>295</v>
      </c>
      <c r="D21" s="94" t="s">
        <v>86</v>
      </c>
      <c r="E21" s="94"/>
      <c r="F21" s="94"/>
      <c r="G21" s="94"/>
      <c r="H21" s="94"/>
      <c r="I21" s="94"/>
      <c r="J21" s="94"/>
      <c r="K21" s="95"/>
      <c r="L21" s="95"/>
    </row>
    <row r="22" spans="1:12">
      <c r="A22" s="92"/>
      <c r="B22" s="93"/>
      <c r="C22" s="92" t="s">
        <v>281</v>
      </c>
      <c r="D22" s="94" t="s">
        <v>138</v>
      </c>
      <c r="E22" s="94"/>
      <c r="F22" s="94"/>
      <c r="G22" s="94"/>
      <c r="H22" s="94"/>
      <c r="I22" s="94"/>
      <c r="J22" s="94"/>
      <c r="K22" s="95"/>
      <c r="L22" s="95"/>
    </row>
    <row r="23" spans="1:12">
      <c r="A23" s="92"/>
      <c r="B23" s="93"/>
      <c r="C23" s="92" t="s">
        <v>282</v>
      </c>
      <c r="D23" s="94" t="s">
        <v>146</v>
      </c>
      <c r="E23" s="94"/>
      <c r="F23" s="94"/>
      <c r="G23" s="94"/>
      <c r="H23" s="94"/>
      <c r="I23" s="94"/>
      <c r="J23" s="94"/>
      <c r="K23" s="95"/>
      <c r="L23" s="95"/>
    </row>
    <row r="24" spans="1:12">
      <c r="A24" s="92"/>
      <c r="B24" s="93"/>
      <c r="C24" s="92" t="s">
        <v>283</v>
      </c>
      <c r="D24" s="94" t="s">
        <v>162</v>
      </c>
      <c r="E24" s="94"/>
      <c r="F24" s="94"/>
      <c r="G24" s="94"/>
      <c r="H24" s="94"/>
      <c r="I24" s="94"/>
      <c r="J24" s="94"/>
      <c r="K24" s="95"/>
      <c r="L24" s="95"/>
    </row>
    <row r="25" spans="1:12">
      <c r="A25" s="92"/>
      <c r="B25" s="93"/>
      <c r="C25" s="92" t="s">
        <v>397</v>
      </c>
      <c r="D25" s="94" t="s">
        <v>169</v>
      </c>
      <c r="E25" s="94"/>
      <c r="F25" s="94"/>
      <c r="G25" s="94"/>
      <c r="H25" s="94"/>
      <c r="I25" s="94"/>
      <c r="J25" s="94"/>
      <c r="K25" s="95"/>
      <c r="L25" s="95"/>
    </row>
    <row r="26" spans="1:12" s="138" customFormat="1">
      <c r="A26" s="92"/>
      <c r="B26" s="93"/>
      <c r="C26" s="92" t="s">
        <v>396</v>
      </c>
      <c r="D26" s="94" t="s">
        <v>398</v>
      </c>
      <c r="E26" s="94"/>
      <c r="F26" s="94"/>
      <c r="G26" s="94"/>
      <c r="H26" s="94"/>
      <c r="I26" s="94"/>
      <c r="J26" s="94"/>
      <c r="K26" s="95"/>
      <c r="L26" s="95"/>
    </row>
    <row r="27" spans="1:12">
      <c r="A27" s="92"/>
      <c r="B27" s="93"/>
      <c r="C27" s="92" t="s">
        <v>284</v>
      </c>
      <c r="D27" s="94" t="s">
        <v>198</v>
      </c>
      <c r="E27" s="94"/>
      <c r="F27" s="94"/>
      <c r="G27" s="94"/>
      <c r="H27" s="94"/>
      <c r="I27" s="94"/>
      <c r="J27" s="94"/>
      <c r="K27" s="95"/>
      <c r="L27" s="95"/>
    </row>
    <row r="28" spans="1:12">
      <c r="A28" s="92"/>
      <c r="B28" s="93"/>
      <c r="C28" s="92" t="s">
        <v>285</v>
      </c>
      <c r="D28" s="94" t="s">
        <v>320</v>
      </c>
      <c r="E28" s="94"/>
      <c r="F28" s="94"/>
      <c r="G28" s="94"/>
      <c r="H28" s="94"/>
      <c r="I28" s="94"/>
      <c r="J28" s="94"/>
      <c r="K28" s="95"/>
      <c r="L28" s="95"/>
    </row>
    <row r="29" spans="1:12">
      <c r="A29" s="92"/>
      <c r="B29" s="93"/>
      <c r="C29" s="92" t="s">
        <v>286</v>
      </c>
      <c r="D29" s="94" t="s">
        <v>226</v>
      </c>
      <c r="E29" s="94"/>
      <c r="F29" s="94"/>
      <c r="G29" s="94"/>
      <c r="H29" s="94"/>
      <c r="I29" s="94"/>
      <c r="J29" s="94"/>
      <c r="K29" s="95"/>
      <c r="L29" s="95"/>
    </row>
    <row r="30" spans="1:12">
      <c r="A30" s="92"/>
      <c r="B30" s="93"/>
      <c r="C30" s="92" t="s">
        <v>287</v>
      </c>
      <c r="D30" s="94" t="s">
        <v>235</v>
      </c>
      <c r="E30" s="94"/>
      <c r="F30" s="94"/>
      <c r="G30" s="94"/>
      <c r="H30" s="94"/>
      <c r="I30" s="94"/>
      <c r="J30" s="94"/>
      <c r="K30" s="95"/>
      <c r="L30" s="95"/>
    </row>
    <row r="31" spans="1:12" s="79" customFormat="1">
      <c r="A31" s="92"/>
      <c r="B31" s="93"/>
      <c r="C31" s="92" t="s">
        <v>288</v>
      </c>
      <c r="D31" s="94" t="s">
        <v>248</v>
      </c>
      <c r="E31" s="94"/>
      <c r="F31" s="94"/>
      <c r="G31" s="94"/>
      <c r="H31" s="94"/>
      <c r="I31" s="94"/>
      <c r="J31" s="94"/>
      <c r="K31" s="95"/>
      <c r="L31" s="95"/>
    </row>
    <row r="32" spans="1:12">
      <c r="A32" s="92"/>
      <c r="B32" s="93"/>
      <c r="C32" s="96" t="s">
        <v>289</v>
      </c>
      <c r="D32" s="98" t="s">
        <v>260</v>
      </c>
      <c r="E32" s="98"/>
      <c r="F32" s="98"/>
      <c r="G32" s="98"/>
      <c r="H32" s="98"/>
      <c r="I32" s="98"/>
      <c r="J32" s="98"/>
      <c r="K32" s="99"/>
      <c r="L32" s="95"/>
    </row>
    <row r="33" spans="1:12" s="138" customFormat="1">
      <c r="A33" s="92"/>
      <c r="B33" s="93"/>
      <c r="C33" s="94"/>
      <c r="D33" s="94"/>
      <c r="E33" s="94"/>
      <c r="F33" s="94"/>
      <c r="G33" s="94"/>
      <c r="H33" s="94"/>
      <c r="I33" s="94"/>
      <c r="J33" s="94"/>
      <c r="K33" s="94"/>
      <c r="L33" s="95"/>
    </row>
    <row r="34" spans="1:12">
      <c r="A34" s="92"/>
      <c r="B34" s="93" t="s">
        <v>291</v>
      </c>
      <c r="C34" s="94"/>
      <c r="D34" s="94"/>
      <c r="E34" s="94"/>
      <c r="F34" s="94"/>
      <c r="G34" s="94"/>
      <c r="H34" s="94"/>
      <c r="I34" s="94"/>
      <c r="J34" s="94"/>
      <c r="K34" s="94"/>
      <c r="L34" s="95"/>
    </row>
    <row r="35" spans="1:12">
      <c r="A35" s="92"/>
      <c r="B35" s="93"/>
      <c r="C35" s="88" t="s">
        <v>292</v>
      </c>
      <c r="D35" s="90" t="s">
        <v>104</v>
      </c>
      <c r="E35" s="90"/>
      <c r="F35" s="90"/>
      <c r="G35" s="90"/>
      <c r="H35" s="90"/>
      <c r="I35" s="90"/>
      <c r="J35" s="90"/>
      <c r="K35" s="91"/>
      <c r="L35" s="95"/>
    </row>
    <row r="36" spans="1:12">
      <c r="A36" s="92"/>
      <c r="B36" s="93"/>
      <c r="C36" s="92" t="s">
        <v>293</v>
      </c>
      <c r="D36" s="94" t="s">
        <v>112</v>
      </c>
      <c r="E36" s="94"/>
      <c r="F36" s="94"/>
      <c r="G36" s="94"/>
      <c r="H36" s="94"/>
      <c r="I36" s="94"/>
      <c r="J36" s="94"/>
      <c r="K36" s="95"/>
      <c r="L36" s="95"/>
    </row>
    <row r="37" spans="1:12">
      <c r="A37" s="92"/>
      <c r="B37" s="93"/>
      <c r="C37" s="92" t="s">
        <v>294</v>
      </c>
      <c r="D37" s="94" t="s">
        <v>211</v>
      </c>
      <c r="E37" s="94"/>
      <c r="F37" s="94"/>
      <c r="G37" s="94"/>
      <c r="H37" s="94"/>
      <c r="I37" s="94"/>
      <c r="J37" s="94"/>
      <c r="K37" s="95"/>
      <c r="L37" s="95"/>
    </row>
    <row r="38" spans="1:12" s="200" customFormat="1">
      <c r="A38" s="92"/>
      <c r="B38" s="93"/>
      <c r="C38" s="96" t="s">
        <v>425</v>
      </c>
      <c r="D38" s="98" t="s">
        <v>326</v>
      </c>
      <c r="E38" s="98"/>
      <c r="F38" s="98"/>
      <c r="G38" s="98"/>
      <c r="H38" s="98"/>
      <c r="I38" s="98"/>
      <c r="J38" s="98"/>
      <c r="K38" s="99"/>
      <c r="L38" s="95"/>
    </row>
    <row r="39" spans="1:12">
      <c r="A39" s="96"/>
      <c r="B39" s="97"/>
      <c r="C39" s="97"/>
      <c r="D39" s="98"/>
      <c r="E39" s="98"/>
      <c r="F39" s="98"/>
      <c r="G39" s="98"/>
      <c r="H39" s="98"/>
      <c r="I39" s="98"/>
      <c r="J39" s="98"/>
      <c r="K39" s="98"/>
      <c r="L39" s="99"/>
    </row>
  </sheetData>
  <hyperlinks>
    <hyperlink ref="D18" location="'Figure 1'!A1" display="Satisfaction with the way democracy works in the Philippines"/>
    <hyperlink ref="D19" location="'Figure 2'!A1" display="Degree of justifiability of various forms of corrupt behavior in international comparison"/>
    <hyperlink ref="D20" location="'Figure 3'!A1" display="Suspects killed by the PNP in armed encounters 2006-2015"/>
    <hyperlink ref="D21" location="'Figures 4a+4b'!A1" display="Susepcts killed by the police in armed encounters by macro region 7/2016-12/2019"/>
    <hyperlink ref="D22" location="'Figure 5'!A1" display="Support for Democracy in regional comparison"/>
    <hyperlink ref="D35" location="'Table 1'!A1" display="Comparing police killings of suspects with the killings of activists by macro-region 7/2016-6/2019 (share of total)"/>
    <hyperlink ref="D36" location="'Table 2'!A1" display="Authoritarian Disposition in Comparison"/>
    <hyperlink ref="D37" location="'Table 3'!A1" display="Crime in the Philippines 2010-2019"/>
    <hyperlink ref="D24" location="'Figure 7'!A1" display="Comparison of selected indicators for inequality, poverty and crime for the Philppines and selected Asian countries"/>
    <hyperlink ref="D29" location="'Figure 11'!A1" display="Crime victimization experiences in the Philippines 2010-2019 "/>
    <hyperlink ref="D38" location="'Table 4'!A1" display="Exports of Goods and Services "/>
    <hyperlink ref="D23" location="'Figure 6a+6b'!A1" display="Justification of the Use of Violence "/>
    <hyperlink ref="D25" location="'Figure 8a+8b'!A1" display="Poverty in the Philippines (2003-2018)"/>
    <hyperlink ref="D26" location="'Figure 8a+8b'!A1" display="Under- and Unemployment in the Philippines "/>
    <hyperlink ref="D27" location="'Figure 9'!A1" display="Inequality in the Philippines: the Gini coefficient 1961-2018"/>
    <hyperlink ref="D28" location="'Figure 10'!A1" display="Homicide in the Philippines 2010-2019"/>
    <hyperlink ref="D30" location="'Figure 12'!A1" display="Satisfaction with the administration in its campaign against illegal drugs "/>
    <hyperlink ref="D31" location="'Figure 13'!A1" display="Net satisfaction rate of National Administration in selected policy fields "/>
    <hyperlink ref="D32" location="'Figure 14'!A1" display="Trust in Institutions 2012-2019"/>
    <hyperlink ref="D14" location="'Map 1 Regions'!A1" display="Regions of the Philippines"/>
    <hyperlink ref="D15" location="'Map 2 Provinces'!A1" display="Provinces of the Philippines"/>
  </hyperlinks>
  <pageMargins left="0.7" right="0.7" top="0.78740157499999996" bottom="0.78740157499999996" header="0.3" footer="0.3"/>
  <pageSetup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O15" sqref="O15"/>
    </sheetView>
  </sheetViews>
  <sheetFormatPr baseColWidth="10" defaultRowHeight="14.4"/>
  <sheetData>
    <row r="1" spans="1:2" ht="18">
      <c r="A1" s="38" t="s">
        <v>162</v>
      </c>
    </row>
    <row r="3" spans="1:2">
      <c r="A3" t="s">
        <v>2</v>
      </c>
      <c r="B3" t="s">
        <v>163</v>
      </c>
    </row>
    <row r="4" spans="1:2">
      <c r="A4" t="s">
        <v>165</v>
      </c>
      <c r="B4" t="s">
        <v>166</v>
      </c>
    </row>
    <row r="5" spans="1:2">
      <c r="A5" t="s">
        <v>167</v>
      </c>
      <c r="B5" s="4" t="s">
        <v>168</v>
      </c>
    </row>
    <row r="6" spans="1:2" s="210" customFormat="1">
      <c r="B6" s="122"/>
    </row>
    <row r="7" spans="1:2" s="210" customFormat="1">
      <c r="B7" s="122"/>
    </row>
    <row r="8" spans="1:2" s="210" customFormat="1">
      <c r="B8" s="122"/>
    </row>
    <row r="9" spans="1:2" s="210" customFormat="1">
      <c r="B9" s="122"/>
    </row>
    <row r="10" spans="1:2" s="210" customFormat="1">
      <c r="B10" s="122"/>
    </row>
    <row r="11" spans="1:2" s="210" customFormat="1">
      <c r="B11" s="122"/>
    </row>
    <row r="12" spans="1:2" s="210" customFormat="1">
      <c r="B12" s="122"/>
    </row>
    <row r="13" spans="1:2" s="210" customFormat="1">
      <c r="B13" s="122"/>
    </row>
    <row r="14" spans="1:2" s="210" customFormat="1">
      <c r="B14" s="122"/>
    </row>
    <row r="15" spans="1:2" s="210" customFormat="1">
      <c r="B15" s="122"/>
    </row>
    <row r="16" spans="1:2" s="210" customFormat="1">
      <c r="B16" s="122"/>
    </row>
    <row r="17" spans="1:11" s="210" customFormat="1">
      <c r="B17" s="122"/>
    </row>
    <row r="18" spans="1:11" s="210" customFormat="1">
      <c r="B18" s="122"/>
    </row>
    <row r="19" spans="1:11" s="210" customFormat="1">
      <c r="B19" s="122"/>
    </row>
    <row r="20" spans="1:11" s="210" customFormat="1">
      <c r="B20" s="122"/>
    </row>
    <row r="21" spans="1:11" s="210" customFormat="1">
      <c r="B21" s="122"/>
    </row>
    <row r="22" spans="1:11" s="210" customFormat="1">
      <c r="B22" s="122"/>
    </row>
    <row r="24" spans="1:11" ht="15.6">
      <c r="A24" s="143" t="s">
        <v>162</v>
      </c>
    </row>
    <row r="25" spans="1:11" s="140" customFormat="1" ht="14.4" customHeight="1">
      <c r="B25" s="246" t="s">
        <v>155</v>
      </c>
      <c r="C25" s="247"/>
      <c r="D25" s="246" t="s">
        <v>156</v>
      </c>
      <c r="E25" s="247"/>
      <c r="F25" s="246" t="s">
        <v>157</v>
      </c>
      <c r="G25" s="247"/>
      <c r="H25" s="246" t="s">
        <v>158</v>
      </c>
      <c r="I25" s="247"/>
      <c r="J25" s="248" t="s">
        <v>159</v>
      </c>
      <c r="K25" s="249"/>
    </row>
    <row r="26" spans="1:11">
      <c r="A26" s="47"/>
      <c r="B26" s="47" t="s">
        <v>160</v>
      </c>
      <c r="C26" s="47" t="s">
        <v>161</v>
      </c>
      <c r="D26" s="47" t="s">
        <v>160</v>
      </c>
      <c r="E26" s="47" t="s">
        <v>161</v>
      </c>
      <c r="F26" s="47" t="s">
        <v>160</v>
      </c>
      <c r="G26" s="47" t="s">
        <v>161</v>
      </c>
      <c r="H26" s="47" t="s">
        <v>160</v>
      </c>
      <c r="I26" s="49" t="s">
        <v>161</v>
      </c>
      <c r="J26" s="47" t="s">
        <v>160</v>
      </c>
      <c r="K26" s="47" t="s">
        <v>161</v>
      </c>
    </row>
    <row r="27" spans="1:11">
      <c r="A27" s="47" t="s">
        <v>37</v>
      </c>
      <c r="B27" s="46">
        <v>34.9</v>
      </c>
      <c r="C27" s="46">
        <v>35.700000000000003</v>
      </c>
      <c r="D27" s="46">
        <v>20.3</v>
      </c>
      <c r="E27" s="46">
        <v>19.799999999999997</v>
      </c>
      <c r="F27" s="46">
        <v>29.55</v>
      </c>
      <c r="G27" s="46">
        <v>30.1</v>
      </c>
      <c r="H27" s="46">
        <v>34.650000000000006</v>
      </c>
      <c r="I27" s="48">
        <v>21.2</v>
      </c>
      <c r="J27" s="46">
        <v>4.0399999999999983</v>
      </c>
      <c r="K27" s="46">
        <v>3.6142857142857139</v>
      </c>
    </row>
    <row r="28" spans="1:11">
      <c r="A28" s="47" t="s">
        <v>124</v>
      </c>
      <c r="B28" s="46">
        <v>32.68</v>
      </c>
      <c r="C28" s="46">
        <v>38.925000000000004</v>
      </c>
      <c r="D28" s="46">
        <v>18.639999999999997</v>
      </c>
      <c r="E28" s="46">
        <v>17.675000000000001</v>
      </c>
      <c r="F28" s="46">
        <v>27.119999999999997</v>
      </c>
      <c r="G28" s="46">
        <v>31.175000000000001</v>
      </c>
      <c r="H28" s="46">
        <v>25.5</v>
      </c>
      <c r="I28" s="48">
        <v>9.6624999999999996</v>
      </c>
      <c r="J28" s="46">
        <v>0.67999999999999994</v>
      </c>
      <c r="K28" s="46">
        <v>0.51250000000000007</v>
      </c>
    </row>
    <row r="29" spans="1:11">
      <c r="A29" s="47" t="s">
        <v>38</v>
      </c>
      <c r="B29" s="46">
        <v>45.9</v>
      </c>
      <c r="C29" s="46">
        <v>42.066666666666663</v>
      </c>
      <c r="D29" s="46">
        <v>13.566666666666668</v>
      </c>
      <c r="E29" s="46">
        <v>15.433333333333332</v>
      </c>
      <c r="F29" s="46">
        <v>34.533333333333339</v>
      </c>
      <c r="G29" s="46">
        <v>32.1</v>
      </c>
      <c r="H29" s="46">
        <v>0.46666666666666662</v>
      </c>
      <c r="I29" s="48">
        <v>0.1</v>
      </c>
      <c r="J29" s="46">
        <v>2.2399999999999998</v>
      </c>
      <c r="K29" s="46">
        <v>2</v>
      </c>
    </row>
    <row r="30" spans="1:11">
      <c r="A30" s="47" t="s">
        <v>47</v>
      </c>
      <c r="B30" s="46">
        <v>41.242857142857147</v>
      </c>
      <c r="C30" s="46">
        <v>37.549999999999997</v>
      </c>
      <c r="D30" s="46">
        <v>16.257142857142856</v>
      </c>
      <c r="E30" s="46">
        <v>17.962499999999999</v>
      </c>
      <c r="F30" s="46">
        <v>32.24285714285714</v>
      </c>
      <c r="G30" s="46">
        <v>29.325000000000003</v>
      </c>
      <c r="H30" s="46">
        <v>0.81428571428571428</v>
      </c>
      <c r="I30" s="48">
        <v>0.1</v>
      </c>
      <c r="J30" s="46">
        <v>7.24</v>
      </c>
      <c r="K30" s="46">
        <v>4.2857142857142856</v>
      </c>
    </row>
    <row r="31" spans="1:11">
      <c r="A31" s="47" t="s">
        <v>44</v>
      </c>
      <c r="B31" s="46">
        <v>46.95</v>
      </c>
      <c r="C31" s="46">
        <v>45.45</v>
      </c>
      <c r="D31" s="46">
        <v>13.8</v>
      </c>
      <c r="E31" s="46">
        <v>14.45</v>
      </c>
      <c r="F31" s="46">
        <v>36.799999999999997</v>
      </c>
      <c r="G31" s="46">
        <v>35.549999999999997</v>
      </c>
      <c r="H31" s="46">
        <v>13.125</v>
      </c>
      <c r="I31" s="48">
        <v>8.3000000000000007</v>
      </c>
      <c r="J31" s="46">
        <v>7.57</v>
      </c>
      <c r="K31" s="46">
        <v>9.3500000000000014</v>
      </c>
    </row>
  </sheetData>
  <mergeCells count="5">
    <mergeCell ref="B25:C25"/>
    <mergeCell ref="D25:E25"/>
    <mergeCell ref="F25:G25"/>
    <mergeCell ref="H25:I25"/>
    <mergeCell ref="J25:K25"/>
  </mergeCells>
  <hyperlinks>
    <hyperlink ref="B5" r:id="rId1"/>
  </hyperlinks>
  <pageMargins left="0.7" right="0.7" top="0.78740157499999996" bottom="0.78740157499999996" header="0.3" footer="0.3"/>
  <pageSetup paperSize="9" orientation="portrait" horizontalDpi="4294967292" verticalDpi="0"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37"/>
  <sheetViews>
    <sheetView workbookViewId="0"/>
  </sheetViews>
  <sheetFormatPr baseColWidth="10" defaultRowHeight="14.4"/>
  <sheetData>
    <row r="1" spans="1:98" ht="18">
      <c r="A1" s="38" t="s">
        <v>169</v>
      </c>
      <c r="L1" s="142" t="s">
        <v>424</v>
      </c>
    </row>
    <row r="3" spans="1:98">
      <c r="A3" t="s">
        <v>2</v>
      </c>
      <c r="B3" t="s">
        <v>172</v>
      </c>
      <c r="L3" t="s">
        <v>2</v>
      </c>
      <c r="M3" t="s">
        <v>172</v>
      </c>
    </row>
    <row r="4" spans="1:98">
      <c r="A4" t="s">
        <v>164</v>
      </c>
      <c r="B4" t="s">
        <v>174</v>
      </c>
      <c r="L4" t="s">
        <v>245</v>
      </c>
      <c r="M4" t="s">
        <v>299</v>
      </c>
    </row>
    <row r="5" spans="1:98">
      <c r="A5" t="s">
        <v>173</v>
      </c>
      <c r="B5" t="s">
        <v>175</v>
      </c>
      <c r="L5" t="s">
        <v>173</v>
      </c>
      <c r="M5" t="s">
        <v>300</v>
      </c>
    </row>
    <row r="6" spans="1:98">
      <c r="A6" t="s">
        <v>7</v>
      </c>
      <c r="B6" t="s">
        <v>176</v>
      </c>
      <c r="L6" t="s">
        <v>7</v>
      </c>
      <c r="M6" s="122" t="s">
        <v>301</v>
      </c>
    </row>
    <row r="7" spans="1:98" s="51" customFormat="1"/>
    <row r="8" spans="1:98" s="51" customFormat="1">
      <c r="A8" s="51" t="s">
        <v>2</v>
      </c>
      <c r="B8" s="51" t="s">
        <v>172</v>
      </c>
      <c r="L8"/>
      <c r="M8"/>
      <c r="N8"/>
      <c r="O8"/>
      <c r="P8"/>
      <c r="Q8"/>
      <c r="R8"/>
    </row>
    <row r="9" spans="1:98" s="51" customFormat="1">
      <c r="A9" s="51" t="s">
        <v>164</v>
      </c>
      <c r="B9" s="51" t="s">
        <v>177</v>
      </c>
      <c r="L9" s="141" t="s">
        <v>302</v>
      </c>
      <c r="M9"/>
      <c r="N9"/>
      <c r="O9"/>
      <c r="P9"/>
      <c r="Q9"/>
      <c r="R9"/>
    </row>
    <row r="10" spans="1:98" s="51" customFormat="1">
      <c r="B10" s="51" t="s">
        <v>181</v>
      </c>
      <c r="L10" s="141"/>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row>
    <row r="11" spans="1:98" s="51" customFormat="1" ht="15.6">
      <c r="A11" s="51" t="s">
        <v>173</v>
      </c>
      <c r="B11" s="51" t="s">
        <v>178</v>
      </c>
      <c r="L11" s="143"/>
      <c r="M11" s="143" t="s">
        <v>418</v>
      </c>
      <c r="N11" s="143"/>
      <c r="O11" s="143"/>
      <c r="P11" s="143"/>
      <c r="Q11" s="143"/>
      <c r="R11" s="143"/>
      <c r="S11" s="143"/>
      <c r="T11" s="143"/>
      <c r="U11" s="143"/>
      <c r="V11" s="143" t="s">
        <v>19</v>
      </c>
      <c r="W11"/>
      <c r="X11" s="143"/>
      <c r="Y11" s="143"/>
      <c r="Z11" s="143"/>
      <c r="AA11" s="143"/>
      <c r="AB11" s="143"/>
      <c r="AC11" s="143"/>
      <c r="AD11" s="143"/>
      <c r="AE11" s="143"/>
      <c r="AF11" s="143"/>
      <c r="AG11"/>
      <c r="AH11" s="143"/>
      <c r="AI11" s="143"/>
      <c r="AJ11" s="143"/>
      <c r="AK11" s="143"/>
      <c r="AL11" s="143"/>
      <c r="AM11" s="143"/>
      <c r="AN11" s="143"/>
      <c r="AO11"/>
      <c r="AP11" s="143"/>
      <c r="AQ11" s="143"/>
      <c r="AR11" s="143"/>
      <c r="AS11" s="143"/>
      <c r="AT11" s="143"/>
      <c r="AU11" s="143"/>
      <c r="AV11" s="143"/>
      <c r="AW11" s="143"/>
      <c r="AX11" s="143"/>
      <c r="AY11" s="143"/>
      <c r="AZ11" s="143"/>
      <c r="BA11"/>
      <c r="BB11" s="143"/>
      <c r="BC11" s="143"/>
      <c r="BD11" s="143"/>
      <c r="BE11" s="143"/>
      <c r="BF11" s="143"/>
      <c r="BG11" s="143" t="s">
        <v>20</v>
      </c>
      <c r="BH11" s="143"/>
      <c r="BI11" s="143"/>
      <c r="BJ11" s="143"/>
      <c r="BK11" s="143"/>
      <c r="BL11" s="143"/>
      <c r="BM11"/>
      <c r="BN11" s="143"/>
      <c r="BO11" s="143"/>
      <c r="BP11" s="143"/>
      <c r="BQ11" s="143"/>
      <c r="BR11" s="143"/>
      <c r="BS11" s="143"/>
      <c r="BT11" s="143"/>
      <c r="BU11" s="143"/>
      <c r="BV11" s="143"/>
      <c r="BW11" s="143"/>
      <c r="BX11" s="143"/>
      <c r="BY11"/>
      <c r="BZ11" s="143"/>
      <c r="CA11"/>
      <c r="CB11"/>
      <c r="CC11"/>
      <c r="CD11"/>
      <c r="CE11" s="143" t="s">
        <v>21</v>
      </c>
      <c r="CF11"/>
      <c r="CG11"/>
      <c r="CH11"/>
      <c r="CI11"/>
      <c r="CJ11"/>
      <c r="CK11"/>
      <c r="CL11"/>
      <c r="CM11"/>
      <c r="CN11"/>
      <c r="CO11"/>
      <c r="CP11"/>
      <c r="CQ11"/>
      <c r="CR11"/>
      <c r="CS11"/>
      <c r="CT11"/>
    </row>
    <row r="12" spans="1:98" s="143" customFormat="1" ht="15.6">
      <c r="A12" s="143" t="s">
        <v>7</v>
      </c>
      <c r="B12" s="122" t="s">
        <v>179</v>
      </c>
      <c r="L12" s="144"/>
      <c r="M12" s="155">
        <v>36161</v>
      </c>
      <c r="N12" s="155">
        <v>36251</v>
      </c>
      <c r="O12" s="155">
        <v>36342</v>
      </c>
      <c r="P12" s="154" t="s">
        <v>417</v>
      </c>
      <c r="Q12" s="155">
        <v>36526</v>
      </c>
      <c r="R12" s="155">
        <v>36617</v>
      </c>
      <c r="S12" s="155">
        <v>36708</v>
      </c>
      <c r="T12" s="154" t="s">
        <v>416</v>
      </c>
      <c r="U12" s="155">
        <v>36892</v>
      </c>
      <c r="V12" s="155">
        <v>36982</v>
      </c>
      <c r="W12" s="155">
        <v>37073</v>
      </c>
      <c r="X12" s="155" t="s">
        <v>419</v>
      </c>
      <c r="Y12" s="155">
        <v>37257</v>
      </c>
      <c r="Z12" s="155">
        <v>37347</v>
      </c>
      <c r="AA12" s="155">
        <v>37438</v>
      </c>
      <c r="AB12" s="155" t="s">
        <v>421</v>
      </c>
      <c r="AC12" s="155">
        <v>37622</v>
      </c>
      <c r="AD12" s="155">
        <v>37712</v>
      </c>
      <c r="AE12" s="155">
        <v>37803</v>
      </c>
      <c r="AF12" s="155" t="s">
        <v>422</v>
      </c>
      <c r="AG12" s="155">
        <v>37987</v>
      </c>
      <c r="AH12" s="155">
        <v>38078</v>
      </c>
      <c r="AI12" s="155">
        <v>38169</v>
      </c>
      <c r="AJ12" s="155" t="s">
        <v>420</v>
      </c>
      <c r="AK12" s="155">
        <v>38353</v>
      </c>
      <c r="AL12" s="155">
        <v>38443</v>
      </c>
      <c r="AM12" s="155">
        <v>38534</v>
      </c>
      <c r="AN12" s="154" t="s">
        <v>318</v>
      </c>
      <c r="AO12" s="155">
        <v>38718</v>
      </c>
      <c r="AP12" s="155">
        <v>38808</v>
      </c>
      <c r="AQ12" s="155">
        <v>38899</v>
      </c>
      <c r="AR12" s="154" t="s">
        <v>317</v>
      </c>
      <c r="AS12" s="155">
        <v>39083</v>
      </c>
      <c r="AT12" s="155">
        <v>39173</v>
      </c>
      <c r="AU12" s="155">
        <v>39264</v>
      </c>
      <c r="AV12" s="154" t="s">
        <v>316</v>
      </c>
      <c r="AW12" s="155">
        <v>39448</v>
      </c>
      <c r="AX12" s="155">
        <v>39539</v>
      </c>
      <c r="AY12" s="155">
        <v>39630</v>
      </c>
      <c r="AZ12" s="154" t="s">
        <v>312</v>
      </c>
      <c r="BA12" s="155">
        <v>39814</v>
      </c>
      <c r="BB12" s="155">
        <v>39904</v>
      </c>
      <c r="BC12" s="155">
        <v>39995</v>
      </c>
      <c r="BD12" s="155" t="s">
        <v>315</v>
      </c>
      <c r="BE12" s="155">
        <v>40179</v>
      </c>
      <c r="BF12" s="155">
        <v>40269</v>
      </c>
      <c r="BG12" s="155">
        <v>40360</v>
      </c>
      <c r="BH12" s="154" t="s">
        <v>313</v>
      </c>
      <c r="BI12" s="155">
        <v>40544</v>
      </c>
      <c r="BJ12" s="155">
        <v>40634</v>
      </c>
      <c r="BK12" s="155">
        <v>40725</v>
      </c>
      <c r="BL12" s="155" t="s">
        <v>314</v>
      </c>
      <c r="BM12" s="155">
        <v>40909</v>
      </c>
      <c r="BN12" s="155">
        <v>41000</v>
      </c>
      <c r="BO12" s="155">
        <v>41091</v>
      </c>
      <c r="BP12" s="154" t="s">
        <v>311</v>
      </c>
      <c r="BQ12" s="155">
        <v>41275</v>
      </c>
      <c r="BR12" s="155">
        <v>41365</v>
      </c>
      <c r="BS12" s="155">
        <v>41456</v>
      </c>
      <c r="BT12" s="154" t="s">
        <v>310</v>
      </c>
      <c r="BU12" s="155">
        <v>41640</v>
      </c>
      <c r="BV12" s="155">
        <v>41730</v>
      </c>
      <c r="BW12" s="155">
        <v>41821</v>
      </c>
      <c r="BX12" s="154" t="s">
        <v>309</v>
      </c>
      <c r="BY12" s="155">
        <v>42005</v>
      </c>
      <c r="BZ12" s="155">
        <v>42095</v>
      </c>
      <c r="CA12" s="155">
        <v>42186</v>
      </c>
      <c r="CB12" s="154" t="s">
        <v>308</v>
      </c>
      <c r="CC12" s="155">
        <v>42370</v>
      </c>
      <c r="CD12" s="155">
        <v>42461</v>
      </c>
      <c r="CE12" s="155">
        <v>42552</v>
      </c>
      <c r="CF12" s="154" t="s">
        <v>307</v>
      </c>
      <c r="CG12" s="155">
        <v>42736</v>
      </c>
      <c r="CH12" s="155">
        <v>42826</v>
      </c>
      <c r="CI12" s="155">
        <v>42917</v>
      </c>
      <c r="CJ12" s="154" t="s">
        <v>306</v>
      </c>
      <c r="CK12" s="155">
        <v>43101</v>
      </c>
      <c r="CL12" s="155">
        <v>43191</v>
      </c>
      <c r="CM12" s="155">
        <v>43282</v>
      </c>
      <c r="CN12" s="154" t="s">
        <v>305</v>
      </c>
      <c r="CO12" s="155">
        <v>43466</v>
      </c>
      <c r="CP12" s="155">
        <v>43556</v>
      </c>
      <c r="CQ12" s="155">
        <v>43647</v>
      </c>
      <c r="CR12" s="155">
        <v>43739</v>
      </c>
      <c r="CS12" s="155">
        <v>43831</v>
      </c>
      <c r="CT12"/>
    </row>
    <row r="13" spans="1:98" s="51" customFormat="1">
      <c r="B13" s="51" t="s">
        <v>180</v>
      </c>
      <c r="L13" s="144" t="s">
        <v>303</v>
      </c>
      <c r="M13" s="156">
        <v>9.3000000000000007</v>
      </c>
      <c r="N13" s="156">
        <v>11.8</v>
      </c>
      <c r="O13" s="156">
        <v>8.4</v>
      </c>
      <c r="P13" s="156">
        <v>9.6</v>
      </c>
      <c r="Q13" s="201">
        <v>9.3000000000000007</v>
      </c>
      <c r="R13" s="201">
        <v>13.9</v>
      </c>
      <c r="S13" s="201">
        <v>11.1</v>
      </c>
      <c r="T13" s="201">
        <v>10.1</v>
      </c>
      <c r="U13" s="201">
        <v>11.4</v>
      </c>
      <c r="V13" s="201">
        <v>13.3</v>
      </c>
      <c r="W13" s="201">
        <v>10.1</v>
      </c>
      <c r="X13" s="201">
        <v>9.8000000000000007</v>
      </c>
      <c r="Y13" s="201">
        <v>10.3</v>
      </c>
      <c r="Z13" s="201">
        <v>13.9</v>
      </c>
      <c r="AA13" s="201">
        <v>11.2</v>
      </c>
      <c r="AB13" s="201">
        <v>10.199999999999999</v>
      </c>
      <c r="AC13" s="201">
        <v>10.6</v>
      </c>
      <c r="AD13" s="201">
        <v>12.2</v>
      </c>
      <c r="AE13" s="201">
        <v>12.7</v>
      </c>
      <c r="AF13" s="201">
        <v>10.1</v>
      </c>
      <c r="AG13" s="201">
        <v>11</v>
      </c>
      <c r="AH13" s="201">
        <v>13.7</v>
      </c>
      <c r="AI13" s="201">
        <v>11.7</v>
      </c>
      <c r="AJ13" s="201">
        <v>10.9</v>
      </c>
      <c r="AK13" s="139">
        <v>8.1</v>
      </c>
      <c r="AL13" s="139">
        <v>8.3000000000000007</v>
      </c>
      <c r="AM13" s="139">
        <v>7.7</v>
      </c>
      <c r="AN13" s="139">
        <v>7.4</v>
      </c>
      <c r="AO13" s="139">
        <v>8.1</v>
      </c>
      <c r="AP13" s="139">
        <v>8.1999999999999993</v>
      </c>
      <c r="AQ13" s="139">
        <v>8.1</v>
      </c>
      <c r="AR13" s="139">
        <v>7.3</v>
      </c>
      <c r="AS13" s="139">
        <v>7.8</v>
      </c>
      <c r="AT13" s="139">
        <v>7.4</v>
      </c>
      <c r="AU13" s="139">
        <v>7.8</v>
      </c>
      <c r="AV13" s="139">
        <v>6.3</v>
      </c>
      <c r="AW13" s="139">
        <v>7.4</v>
      </c>
      <c r="AX13" s="139">
        <v>8</v>
      </c>
      <c r="AY13" s="139">
        <v>7.4</v>
      </c>
      <c r="AZ13" s="139">
        <v>6.8</v>
      </c>
      <c r="BA13" s="139">
        <v>7.7</v>
      </c>
      <c r="BB13" s="139">
        <v>7.5</v>
      </c>
      <c r="BC13" s="139">
        <v>7.6</v>
      </c>
      <c r="BD13" s="139">
        <v>7.1</v>
      </c>
      <c r="BE13" s="139">
        <v>7.3</v>
      </c>
      <c r="BF13" s="139">
        <v>8</v>
      </c>
      <c r="BG13" s="139">
        <v>6.9</v>
      </c>
      <c r="BH13" s="139">
        <v>7.1</v>
      </c>
      <c r="BI13" s="139">
        <v>7.4</v>
      </c>
      <c r="BJ13" s="139">
        <v>7.2</v>
      </c>
      <c r="BK13" s="139">
        <v>7.1</v>
      </c>
      <c r="BL13" s="139">
        <v>6.4</v>
      </c>
      <c r="BM13" s="139">
        <v>7.2</v>
      </c>
      <c r="BN13" s="139">
        <v>6.9</v>
      </c>
      <c r="BO13" s="139">
        <v>7</v>
      </c>
      <c r="BP13" s="139">
        <v>6.8</v>
      </c>
      <c r="BQ13" s="139">
        <v>7.1</v>
      </c>
      <c r="BR13" s="139">
        <v>7.5</v>
      </c>
      <c r="BS13" s="139">
        <v>7.3</v>
      </c>
      <c r="BT13" s="139">
        <v>6.5</v>
      </c>
      <c r="BU13" s="139">
        <v>7.5</v>
      </c>
      <c r="BV13" s="139">
        <v>7</v>
      </c>
      <c r="BW13" s="139">
        <v>6.7</v>
      </c>
      <c r="BX13" s="139">
        <v>6</v>
      </c>
      <c r="BY13" s="139">
        <v>6.6</v>
      </c>
      <c r="BZ13" s="139">
        <v>6.4</v>
      </c>
      <c r="CA13" s="139">
        <v>6.5</v>
      </c>
      <c r="CB13" s="139">
        <v>5.6</v>
      </c>
      <c r="CC13" s="139">
        <v>5.8</v>
      </c>
      <c r="CD13" s="139">
        <v>6.1</v>
      </c>
      <c r="CE13" s="139">
        <v>5.4</v>
      </c>
      <c r="CF13" s="139">
        <v>4.7</v>
      </c>
      <c r="CG13" s="139">
        <v>6.6</v>
      </c>
      <c r="CH13" s="139">
        <v>5.7</v>
      </c>
      <c r="CI13" s="139">
        <v>5.6</v>
      </c>
      <c r="CJ13" s="139">
        <v>5</v>
      </c>
      <c r="CK13" s="139">
        <v>5.3</v>
      </c>
      <c r="CL13" s="139">
        <v>5.5</v>
      </c>
      <c r="CM13" s="139">
        <v>5.4</v>
      </c>
      <c r="CN13" s="139">
        <v>5.0999999999999996</v>
      </c>
      <c r="CO13" s="139">
        <v>5.2</v>
      </c>
      <c r="CP13" s="139">
        <v>5.0999999999999996</v>
      </c>
      <c r="CQ13" s="139">
        <v>5.4</v>
      </c>
      <c r="CR13" s="139">
        <v>4.5</v>
      </c>
      <c r="CS13" s="149">
        <v>5.3</v>
      </c>
      <c r="CT13"/>
    </row>
    <row r="14" spans="1:98" s="51" customFormat="1">
      <c r="B14" s="51" t="s">
        <v>182</v>
      </c>
      <c r="L14" s="144" t="s">
        <v>304</v>
      </c>
      <c r="M14" s="156">
        <v>21.2</v>
      </c>
      <c r="N14" s="156">
        <v>22.7</v>
      </c>
      <c r="O14" s="156">
        <v>22.3</v>
      </c>
      <c r="P14" s="156">
        <v>21.9</v>
      </c>
      <c r="Q14" s="201">
        <v>21.2</v>
      </c>
      <c r="R14" s="201">
        <v>25.1</v>
      </c>
      <c r="S14" s="201">
        <v>21.4</v>
      </c>
      <c r="T14" s="201">
        <v>19.899999999999999</v>
      </c>
      <c r="U14" s="201">
        <v>16.899999999999999</v>
      </c>
      <c r="V14" s="201">
        <v>17.5</v>
      </c>
      <c r="W14" s="201">
        <v>17.7</v>
      </c>
      <c r="X14" s="201">
        <v>16.600000000000001</v>
      </c>
      <c r="Y14" s="201">
        <v>15.9</v>
      </c>
      <c r="Z14" s="201">
        <v>19.600000000000001</v>
      </c>
      <c r="AA14" s="201">
        <v>17.100000000000001</v>
      </c>
      <c r="AB14" s="201">
        <v>15.3</v>
      </c>
      <c r="AC14" s="201">
        <v>16.100000000000001</v>
      </c>
      <c r="AD14" s="201">
        <v>15.6</v>
      </c>
      <c r="AE14" s="201">
        <v>20.8</v>
      </c>
      <c r="AF14" s="201">
        <v>15.7</v>
      </c>
      <c r="AG14" s="201">
        <v>17.5</v>
      </c>
      <c r="AH14" s="201">
        <v>18.5</v>
      </c>
      <c r="AI14" s="201">
        <v>17.600000000000001</v>
      </c>
      <c r="AJ14" s="201">
        <v>16.899999999999999</v>
      </c>
      <c r="AK14" s="139">
        <v>21.3</v>
      </c>
      <c r="AL14" s="139">
        <v>26.1</v>
      </c>
      <c r="AM14" s="139">
        <v>20.5</v>
      </c>
      <c r="AN14" s="139">
        <v>21.2</v>
      </c>
      <c r="AO14" s="139">
        <v>21.3</v>
      </c>
      <c r="AP14" s="139">
        <v>25.4</v>
      </c>
      <c r="AQ14" s="139">
        <v>23.4</v>
      </c>
      <c r="AR14" s="139">
        <v>20.399999999999999</v>
      </c>
      <c r="AS14" s="139">
        <v>21.5</v>
      </c>
      <c r="AT14" s="139">
        <v>18.899999999999999</v>
      </c>
      <c r="AU14" s="139">
        <v>22</v>
      </c>
      <c r="AV14" s="139">
        <v>18.100000000000001</v>
      </c>
      <c r="AW14" s="139">
        <v>18.899999999999999</v>
      </c>
      <c r="AX14" s="139">
        <v>19.8</v>
      </c>
      <c r="AY14" s="139">
        <v>21</v>
      </c>
      <c r="AZ14" s="139">
        <v>17.5</v>
      </c>
      <c r="BA14" s="139">
        <v>18.2</v>
      </c>
      <c r="BB14" s="139">
        <v>18.899999999999999</v>
      </c>
      <c r="BC14" s="139">
        <v>19.8</v>
      </c>
      <c r="BD14" s="139">
        <v>19.399999999999999</v>
      </c>
      <c r="BE14" s="139">
        <v>19.7</v>
      </c>
      <c r="BF14" s="139">
        <v>17.8</v>
      </c>
      <c r="BG14" s="139">
        <v>17.899999999999999</v>
      </c>
      <c r="BH14" s="139">
        <v>19.600000000000001</v>
      </c>
      <c r="BI14" s="139">
        <v>19.399999999999999</v>
      </c>
      <c r="BJ14" s="139">
        <v>19.399999999999999</v>
      </c>
      <c r="BK14" s="139">
        <v>19.100000000000001</v>
      </c>
      <c r="BL14" s="139">
        <v>19.100000000000001</v>
      </c>
      <c r="BM14" s="139">
        <v>18.8</v>
      </c>
      <c r="BN14" s="139">
        <v>19.3</v>
      </c>
      <c r="BO14" s="139">
        <v>22.7</v>
      </c>
      <c r="BP14" s="139">
        <v>19</v>
      </c>
      <c r="BQ14" s="139">
        <v>20.9</v>
      </c>
      <c r="BR14" s="139">
        <v>19.2</v>
      </c>
      <c r="BS14" s="139">
        <v>19.2</v>
      </c>
      <c r="BT14" s="139">
        <v>17.899999999999999</v>
      </c>
      <c r="BU14" s="139">
        <v>19.5</v>
      </c>
      <c r="BV14" s="139">
        <v>18.2</v>
      </c>
      <c r="BW14" s="139">
        <v>18.3</v>
      </c>
      <c r="BX14" s="139">
        <v>18.7</v>
      </c>
      <c r="BY14" s="139">
        <v>17.5</v>
      </c>
      <c r="BZ14" s="139">
        <v>17.8</v>
      </c>
      <c r="CA14" s="139">
        <v>20.8</v>
      </c>
      <c r="CB14" s="139">
        <v>17.600000000000001</v>
      </c>
      <c r="CC14" s="139">
        <v>19.7</v>
      </c>
      <c r="CD14" s="139">
        <v>18.2</v>
      </c>
      <c r="CE14" s="139">
        <v>17.3</v>
      </c>
      <c r="CF14" s="139">
        <v>18</v>
      </c>
      <c r="CG14" s="139">
        <v>16.3</v>
      </c>
      <c r="CH14" s="139">
        <v>16.100000000000001</v>
      </c>
      <c r="CI14" s="139">
        <v>16.3</v>
      </c>
      <c r="CJ14" s="139">
        <v>15.9</v>
      </c>
      <c r="CK14" s="139">
        <v>18</v>
      </c>
      <c r="CL14" s="139">
        <v>17</v>
      </c>
      <c r="CM14" s="139">
        <v>17.2</v>
      </c>
      <c r="CN14" s="139">
        <v>13.3</v>
      </c>
      <c r="CO14" s="139">
        <v>15.6</v>
      </c>
      <c r="CP14" s="139">
        <v>13.5</v>
      </c>
      <c r="CQ14" s="139">
        <v>13.9</v>
      </c>
      <c r="CR14" s="139">
        <v>13</v>
      </c>
      <c r="CS14" s="149">
        <v>14.8</v>
      </c>
      <c r="CT14"/>
    </row>
    <row r="15" spans="1:98" s="51" customFormat="1">
      <c r="A15" s="210"/>
      <c r="B15" s="210"/>
      <c r="C15" s="210"/>
      <c r="D15" s="210"/>
      <c r="E15" s="210"/>
      <c r="F15" s="210"/>
      <c r="G15" s="210"/>
      <c r="H15" s="210"/>
      <c r="I15" s="210"/>
      <c r="L15"/>
      <c r="M15"/>
      <c r="N15"/>
      <c r="O15"/>
      <c r="P15"/>
      <c r="Q15"/>
      <c r="R15"/>
      <c r="S15" s="138"/>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row>
    <row r="16" spans="1:98">
      <c r="A16" s="210"/>
      <c r="B16" s="210"/>
      <c r="C16" s="210"/>
      <c r="D16" s="210"/>
      <c r="E16" s="210"/>
      <c r="F16" s="210"/>
      <c r="G16" s="210"/>
      <c r="H16" s="210"/>
      <c r="I16" s="210"/>
      <c r="R16" s="144"/>
      <c r="S16" s="144" t="s">
        <v>19</v>
      </c>
      <c r="T16" s="201"/>
      <c r="U16" s="144"/>
      <c r="V16" s="139"/>
      <c r="W16" s="144"/>
      <c r="X16" s="144"/>
      <c r="Y16" s="144" t="s">
        <v>20</v>
      </c>
      <c r="Z16" s="144"/>
      <c r="AA16" s="144"/>
      <c r="AB16" s="144"/>
      <c r="AC16" s="144"/>
      <c r="AD16" s="144"/>
      <c r="AE16" s="144" t="s">
        <v>21</v>
      </c>
      <c r="AF16" s="144"/>
      <c r="AG16" s="144"/>
    </row>
    <row r="17" spans="1:36">
      <c r="A17" s="210"/>
      <c r="B17" s="210"/>
      <c r="C17" s="210"/>
      <c r="D17" s="210"/>
      <c r="E17" s="210"/>
      <c r="F17" s="210"/>
      <c r="G17" s="210"/>
      <c r="H17" s="210"/>
      <c r="I17" s="210"/>
      <c r="R17" s="144"/>
      <c r="S17" s="156" t="s">
        <v>423</v>
      </c>
      <c r="T17" s="156" t="s">
        <v>183</v>
      </c>
      <c r="U17" s="156" t="s">
        <v>184</v>
      </c>
      <c r="V17" s="156" t="s">
        <v>185</v>
      </c>
      <c r="W17" s="156" t="s">
        <v>186</v>
      </c>
      <c r="X17" s="156" t="s">
        <v>187</v>
      </c>
      <c r="Y17" s="139" t="s">
        <v>188</v>
      </c>
      <c r="Z17" s="139" t="s">
        <v>189</v>
      </c>
      <c r="AA17" s="139" t="s">
        <v>190</v>
      </c>
      <c r="AB17" s="139" t="s">
        <v>191</v>
      </c>
      <c r="AC17" s="133" t="s">
        <v>192</v>
      </c>
      <c r="AD17" s="139" t="s">
        <v>193</v>
      </c>
      <c r="AE17" s="139" t="s">
        <v>194</v>
      </c>
      <c r="AF17" s="139" t="s">
        <v>195</v>
      </c>
      <c r="AG17" s="133" t="s">
        <v>196</v>
      </c>
    </row>
    <row r="18" spans="1:36">
      <c r="A18" s="210"/>
      <c r="B18" s="210"/>
      <c r="C18" s="210"/>
      <c r="D18" s="210"/>
      <c r="E18" s="210"/>
      <c r="F18" s="210"/>
      <c r="G18" s="210"/>
      <c r="H18" s="210"/>
      <c r="I18" s="210"/>
      <c r="R18" s="144" t="s">
        <v>303</v>
      </c>
      <c r="S18" s="226">
        <f>SUM(AE13:AH13)/4</f>
        <v>11.875</v>
      </c>
      <c r="T18" s="226">
        <f>SUM(AM13:AP13)/4</f>
        <v>7.8500000000000005</v>
      </c>
      <c r="U18" s="226">
        <f>SUM(AQ13:AT13)/4</f>
        <v>7.65</v>
      </c>
      <c r="V18" s="226">
        <f>SUM(AU13:AX13)/4</f>
        <v>7.375</v>
      </c>
      <c r="W18" s="226">
        <f>SUM(AY13:BB13)/4</f>
        <v>7.35</v>
      </c>
      <c r="X18" s="226">
        <f>SUM(BC13:BF13)/4</f>
        <v>7.5</v>
      </c>
      <c r="Y18" s="40">
        <f>SUM(BG13:BJ13)/4</f>
        <v>7.1499999999999995</v>
      </c>
      <c r="Z18" s="40">
        <f>SUM(BK13:BN13)/4</f>
        <v>6.9</v>
      </c>
      <c r="AA18" s="40">
        <f>SUM(BO13:BR13)/4</f>
        <v>7.1</v>
      </c>
      <c r="AB18" s="40">
        <f>SUM(BS13:BV13)/4</f>
        <v>7.0750000000000002</v>
      </c>
      <c r="AC18" s="40">
        <f>SUM(BW13:BZ13)/4</f>
        <v>6.4249999999999989</v>
      </c>
      <c r="AD18" s="40">
        <f>SUM(CA13:CD13)/4</f>
        <v>6</v>
      </c>
      <c r="AE18" s="40">
        <f>SUM(CE13:CH13)/4</f>
        <v>5.6000000000000005</v>
      </c>
      <c r="AF18" s="40">
        <f>SUM(CI13:CL13)/4</f>
        <v>5.35</v>
      </c>
      <c r="AG18" s="40">
        <f>SUM(CM13:CP13)/4</f>
        <v>5.1999999999999993</v>
      </c>
    </row>
    <row r="19" spans="1:36">
      <c r="A19" s="210"/>
      <c r="B19" s="210"/>
      <c r="C19" s="210"/>
      <c r="D19" s="210"/>
      <c r="E19" s="210"/>
      <c r="F19" s="210"/>
      <c r="G19" s="210"/>
      <c r="H19" s="210"/>
      <c r="I19" s="210"/>
      <c r="R19" s="144" t="s">
        <v>304</v>
      </c>
      <c r="S19" s="226">
        <f t="shared" ref="S19" si="0">SUM(AE14:AH14)/4</f>
        <v>18.125</v>
      </c>
      <c r="T19" s="226">
        <f>SUM(AM14:AP14)/4</f>
        <v>22.1</v>
      </c>
      <c r="U19" s="226">
        <f>SUM(AQ14:AT14)/4</f>
        <v>21.049999999999997</v>
      </c>
      <c r="V19" s="226">
        <f>SUM(AU14:AX14)/4</f>
        <v>19.7</v>
      </c>
      <c r="W19" s="226">
        <f>SUM(AY14:BB14)/4</f>
        <v>18.899999999999999</v>
      </c>
      <c r="X19" s="226">
        <f>SUM(BC14:BF14)/4</f>
        <v>19.175000000000001</v>
      </c>
      <c r="Y19" s="40">
        <f>SUM(BG14:BJ14)/4</f>
        <v>19.074999999999999</v>
      </c>
      <c r="Z19" s="40">
        <f>SUM(BK14:BN14)/4</f>
        <v>19.074999999999999</v>
      </c>
      <c r="AA19" s="40">
        <f>SUM(BO14:BR14)/4</f>
        <v>20.45</v>
      </c>
      <c r="AB19" s="40">
        <f>SUM(BS14:BV14)/4</f>
        <v>18.7</v>
      </c>
      <c r="AC19" s="40">
        <f>SUM(BW14:BZ14)/4</f>
        <v>18.074999999999999</v>
      </c>
      <c r="AD19" s="40">
        <f>SUM(CA14:CD14)/4</f>
        <v>19.075000000000003</v>
      </c>
      <c r="AE19" s="40">
        <f>SUM(CE14:CH14)/4</f>
        <v>16.924999999999997</v>
      </c>
      <c r="AF19" s="40">
        <f>SUM(CI14:CL14)/4</f>
        <v>16.8</v>
      </c>
      <c r="AG19" s="40">
        <f>SUM(CM14:CP14)/4</f>
        <v>14.9</v>
      </c>
    </row>
    <row r="20" spans="1:36">
      <c r="A20" s="210"/>
      <c r="B20" s="210"/>
      <c r="C20" s="210"/>
      <c r="D20" s="210"/>
      <c r="E20" s="210"/>
      <c r="F20" s="210"/>
      <c r="G20" s="210"/>
      <c r="H20" s="210"/>
      <c r="I20" s="210"/>
      <c r="R20" s="144" t="s">
        <v>319</v>
      </c>
      <c r="S20" s="40">
        <f>SUM(S18:S19)</f>
        <v>30</v>
      </c>
      <c r="T20" s="40">
        <f>SUM(T18:T19)</f>
        <v>29.950000000000003</v>
      </c>
      <c r="U20" s="40">
        <f t="shared" ref="U20:AG20" si="1">SUM(U18:U19)</f>
        <v>28.699999999999996</v>
      </c>
      <c r="V20" s="40">
        <f t="shared" si="1"/>
        <v>27.074999999999999</v>
      </c>
      <c r="W20" s="40">
        <f t="shared" si="1"/>
        <v>26.25</v>
      </c>
      <c r="X20" s="40">
        <f t="shared" si="1"/>
        <v>26.675000000000001</v>
      </c>
      <c r="Y20" s="40">
        <f t="shared" si="1"/>
        <v>26.224999999999998</v>
      </c>
      <c r="Z20" s="40">
        <f t="shared" si="1"/>
        <v>25.975000000000001</v>
      </c>
      <c r="AA20" s="40">
        <f t="shared" si="1"/>
        <v>27.549999999999997</v>
      </c>
      <c r="AB20" s="40">
        <f t="shared" si="1"/>
        <v>25.774999999999999</v>
      </c>
      <c r="AC20" s="40">
        <f t="shared" si="1"/>
        <v>24.5</v>
      </c>
      <c r="AD20" s="40">
        <f t="shared" si="1"/>
        <v>25.075000000000003</v>
      </c>
      <c r="AE20" s="40">
        <f t="shared" si="1"/>
        <v>22.524999999999999</v>
      </c>
      <c r="AF20" s="40">
        <f t="shared" si="1"/>
        <v>22.15</v>
      </c>
      <c r="AG20" s="40">
        <f t="shared" si="1"/>
        <v>20.100000000000001</v>
      </c>
    </row>
    <row r="21" spans="1:36">
      <c r="A21" s="210"/>
      <c r="B21" s="210"/>
      <c r="C21" s="210"/>
      <c r="D21" s="210"/>
      <c r="E21" s="210"/>
      <c r="F21" s="210"/>
      <c r="G21" s="210"/>
      <c r="H21" s="210"/>
      <c r="I21" s="210"/>
    </row>
    <row r="22" spans="1:36">
      <c r="A22" s="210"/>
      <c r="B22" s="210"/>
      <c r="C22" s="210"/>
      <c r="D22" s="210"/>
      <c r="E22" s="210"/>
      <c r="F22" s="210"/>
      <c r="G22" s="210"/>
      <c r="H22" s="210"/>
      <c r="I22" s="210"/>
    </row>
    <row r="23" spans="1:36">
      <c r="A23" s="210"/>
      <c r="B23" s="210"/>
      <c r="C23" s="210"/>
      <c r="D23" s="210"/>
      <c r="E23" s="210"/>
      <c r="F23" s="210"/>
      <c r="G23" s="210"/>
      <c r="H23" s="210"/>
      <c r="I23" s="210"/>
    </row>
    <row r="24" spans="1:36">
      <c r="A24" s="210"/>
      <c r="B24" s="210"/>
      <c r="C24" s="210"/>
      <c r="D24" s="210"/>
      <c r="E24" s="210"/>
      <c r="F24" s="210"/>
      <c r="G24" s="210"/>
      <c r="H24" s="210"/>
      <c r="I24" s="210"/>
    </row>
    <row r="25" spans="1:36">
      <c r="A25" s="210"/>
      <c r="B25" s="210"/>
      <c r="C25" s="210"/>
      <c r="D25" s="210"/>
      <c r="E25" s="210"/>
      <c r="F25" s="210"/>
      <c r="G25" s="210"/>
      <c r="H25" s="210"/>
      <c r="I25" s="210"/>
    </row>
    <row r="26" spans="1:36">
      <c r="A26" s="210"/>
      <c r="B26" s="210"/>
      <c r="C26" s="210"/>
      <c r="D26" s="210"/>
      <c r="E26" s="210"/>
      <c r="F26" s="210"/>
      <c r="G26" s="210"/>
      <c r="H26" s="210"/>
      <c r="I26" s="210"/>
      <c r="AG26" s="138"/>
      <c r="AJ26" s="138"/>
    </row>
    <row r="27" spans="1:36">
      <c r="A27" s="210"/>
      <c r="B27" s="210"/>
      <c r="C27" s="210"/>
      <c r="D27" s="210"/>
      <c r="E27" s="210"/>
      <c r="F27" s="210"/>
      <c r="G27" s="210"/>
      <c r="H27" s="210"/>
      <c r="I27" s="210"/>
      <c r="AG27" s="138"/>
      <c r="AJ27" s="138"/>
    </row>
    <row r="28" spans="1:36">
      <c r="A28" s="210"/>
      <c r="B28" s="210"/>
      <c r="C28" s="210"/>
      <c r="D28" s="210"/>
      <c r="E28" s="210"/>
      <c r="F28" s="210"/>
      <c r="G28" s="210"/>
      <c r="H28" s="210"/>
      <c r="I28" s="210"/>
    </row>
    <row r="29" spans="1:36">
      <c r="A29" s="210"/>
      <c r="B29" s="210"/>
      <c r="C29" s="210"/>
      <c r="D29" s="210"/>
      <c r="E29" s="210"/>
      <c r="F29" s="210"/>
      <c r="G29" s="210"/>
      <c r="H29" s="210"/>
      <c r="I29" s="210"/>
    </row>
    <row r="30" spans="1:36">
      <c r="A30" s="210"/>
      <c r="B30" s="210"/>
      <c r="C30" s="210"/>
      <c r="D30" s="210"/>
      <c r="E30" s="210"/>
      <c r="F30" s="210"/>
      <c r="G30" s="210"/>
      <c r="H30" s="210"/>
      <c r="I30" s="210"/>
    </row>
    <row r="31" spans="1:36">
      <c r="A31" s="210"/>
      <c r="B31" s="210"/>
      <c r="C31" s="210"/>
      <c r="D31" s="210"/>
      <c r="E31" s="210"/>
      <c r="F31" s="210"/>
      <c r="G31" s="210"/>
      <c r="H31" s="210"/>
      <c r="I31" s="210"/>
    </row>
    <row r="32" spans="1:36">
      <c r="A32" s="51"/>
      <c r="B32" s="51"/>
      <c r="C32" s="51"/>
      <c r="D32" s="51"/>
      <c r="E32" s="51"/>
      <c r="F32" s="51"/>
      <c r="G32" s="51"/>
      <c r="H32" s="51"/>
      <c r="I32" s="51"/>
    </row>
    <row r="33" spans="1:7">
      <c r="A33" s="50" t="s">
        <v>169</v>
      </c>
    </row>
    <row r="34" spans="1:7">
      <c r="A34" s="51"/>
      <c r="B34" s="47" t="s">
        <v>19</v>
      </c>
      <c r="C34" s="51"/>
      <c r="D34" s="51"/>
      <c r="E34" s="47" t="s">
        <v>20</v>
      </c>
      <c r="F34" s="51"/>
      <c r="G34" s="47" t="s">
        <v>21</v>
      </c>
    </row>
    <row r="35" spans="1:7">
      <c r="A35" s="52"/>
      <c r="B35" s="55">
        <v>2003</v>
      </c>
      <c r="C35" s="53">
        <v>2006</v>
      </c>
      <c r="D35" s="54">
        <v>2009</v>
      </c>
      <c r="E35" s="54">
        <v>2012</v>
      </c>
      <c r="F35" s="54">
        <v>2015</v>
      </c>
      <c r="G35" s="54">
        <v>2018</v>
      </c>
    </row>
    <row r="36" spans="1:7">
      <c r="A36" s="52" t="s">
        <v>170</v>
      </c>
      <c r="B36" s="52">
        <v>24.9</v>
      </c>
      <c r="C36" s="52">
        <v>26.6</v>
      </c>
      <c r="D36" s="52">
        <v>26.3</v>
      </c>
      <c r="E36" s="52">
        <v>25.2</v>
      </c>
      <c r="F36" s="52">
        <v>23.3</v>
      </c>
      <c r="G36" s="52">
        <v>16.600000000000001</v>
      </c>
    </row>
    <row r="37" spans="1:7">
      <c r="A37" s="52" t="s">
        <v>171</v>
      </c>
      <c r="B37" s="52">
        <v>20</v>
      </c>
      <c r="C37" s="52">
        <v>21.1</v>
      </c>
      <c r="D37" s="52">
        <v>20.9</v>
      </c>
      <c r="E37" s="52">
        <v>19.7</v>
      </c>
      <c r="F37" s="52">
        <v>17.899999999999999</v>
      </c>
      <c r="G37" s="52">
        <v>12.1</v>
      </c>
    </row>
  </sheetData>
  <hyperlinks>
    <hyperlink ref="B12" r:id="rId1"/>
    <hyperlink ref="M6" r:id="rId2"/>
  </hyperlinks>
  <pageMargins left="0.7" right="0.7" top="0.78740157499999996" bottom="0.78740157499999996" header="0.3" footer="0.3"/>
  <pageSetup paperSize="9" orientation="portrait" horizontalDpi="4294967292" verticalDpi="0" r:id="rId3"/>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F43" sqref="F43"/>
    </sheetView>
  </sheetViews>
  <sheetFormatPr baseColWidth="10" defaultRowHeight="14.4"/>
  <sheetData>
    <row r="1" spans="1:2" ht="18">
      <c r="A1" s="38" t="s">
        <v>198</v>
      </c>
    </row>
    <row r="3" spans="1:2" s="23" customFormat="1">
      <c r="A3" s="23" t="s">
        <v>87</v>
      </c>
      <c r="B3" s="23" t="s">
        <v>172</v>
      </c>
    </row>
    <row r="4" spans="1:2" s="23" customFormat="1">
      <c r="A4" s="23" t="s">
        <v>4</v>
      </c>
      <c r="B4" s="23" t="s">
        <v>200</v>
      </c>
    </row>
    <row r="5" spans="1:2" s="23" customFormat="1">
      <c r="A5" s="23" t="s">
        <v>5</v>
      </c>
      <c r="B5" s="23" t="s">
        <v>201</v>
      </c>
    </row>
    <row r="6" spans="1:2" s="23" customFormat="1">
      <c r="A6" s="23" t="s">
        <v>7</v>
      </c>
      <c r="B6" s="122" t="s">
        <v>225</v>
      </c>
    </row>
    <row r="7" spans="1:2" s="23" customFormat="1">
      <c r="A7" s="23" t="s">
        <v>208</v>
      </c>
      <c r="B7" s="23" t="s">
        <v>209</v>
      </c>
    </row>
    <row r="8" spans="1:2" s="23" customFormat="1"/>
    <row r="9" spans="1:2" s="23" customFormat="1">
      <c r="A9" s="23" t="s">
        <v>442</v>
      </c>
      <c r="B9" s="23" t="s">
        <v>443</v>
      </c>
    </row>
    <row r="10" spans="1:2" s="23" customFormat="1">
      <c r="A10" s="23" t="s">
        <v>202</v>
      </c>
      <c r="B10" s="225">
        <v>1997</v>
      </c>
    </row>
    <row r="11" spans="1:2">
      <c r="A11" t="s">
        <v>203</v>
      </c>
    </row>
    <row r="12" spans="1:2">
      <c r="A12" t="s">
        <v>204</v>
      </c>
      <c r="B12" t="s">
        <v>205</v>
      </c>
    </row>
    <row r="13" spans="1:2">
      <c r="A13" t="s">
        <v>167</v>
      </c>
      <c r="B13" t="s">
        <v>206</v>
      </c>
    </row>
    <row r="14" spans="1:2" s="23" customFormat="1">
      <c r="A14" s="23" t="s">
        <v>210</v>
      </c>
    </row>
    <row r="16" spans="1:2" s="23" customFormat="1"/>
    <row r="17" spans="1:3">
      <c r="A17" s="200"/>
      <c r="B17" s="128" t="s">
        <v>207</v>
      </c>
    </row>
    <row r="18" spans="1:3" ht="28.8">
      <c r="A18" s="200"/>
      <c r="B18" s="147"/>
      <c r="C18" s="148" t="s">
        <v>199</v>
      </c>
    </row>
    <row r="19" spans="1:3">
      <c r="A19" s="200"/>
      <c r="B19" s="201">
        <v>1961</v>
      </c>
      <c r="C19" s="40">
        <v>0.503</v>
      </c>
    </row>
    <row r="20" spans="1:3">
      <c r="A20" s="200"/>
      <c r="B20" s="201">
        <v>1965</v>
      </c>
      <c r="C20" s="40">
        <v>0.505</v>
      </c>
    </row>
    <row r="21" spans="1:3">
      <c r="A21" s="200"/>
      <c r="B21" s="201">
        <v>1971</v>
      </c>
      <c r="C21" s="40">
        <v>0.49</v>
      </c>
    </row>
    <row r="22" spans="1:3">
      <c r="A22" s="200"/>
      <c r="B22" s="201">
        <v>1985</v>
      </c>
      <c r="C22" s="40">
        <v>0.4466</v>
      </c>
    </row>
    <row r="23" spans="1:3">
      <c r="A23" s="200"/>
      <c r="B23" s="201">
        <v>1988</v>
      </c>
      <c r="C23" s="40">
        <v>0.4446</v>
      </c>
    </row>
    <row r="24" spans="1:3">
      <c r="A24" s="200"/>
      <c r="B24" s="201">
        <v>1991</v>
      </c>
      <c r="C24" s="40">
        <v>0.46800000000000003</v>
      </c>
    </row>
    <row r="25" spans="1:3">
      <c r="A25" s="200"/>
      <c r="B25" s="201">
        <v>1994</v>
      </c>
      <c r="C25" s="40">
        <v>0.45069999999999999</v>
      </c>
    </row>
    <row r="26" spans="1:3">
      <c r="A26" s="200"/>
      <c r="B26" s="201">
        <v>1997</v>
      </c>
      <c r="C26" s="40">
        <v>0.48720000000000002</v>
      </c>
    </row>
    <row r="27" spans="1:3">
      <c r="A27" s="200"/>
      <c r="B27" s="201">
        <v>2000</v>
      </c>
      <c r="C27" s="40">
        <v>0.48220000000000002</v>
      </c>
    </row>
    <row r="28" spans="1:3">
      <c r="A28" s="200"/>
      <c r="B28" s="201">
        <v>2003</v>
      </c>
      <c r="C28" s="40">
        <v>0.46050000000000002</v>
      </c>
    </row>
    <row r="29" spans="1:3">
      <c r="A29" s="200"/>
      <c r="B29" s="201">
        <v>2006</v>
      </c>
      <c r="C29" s="40">
        <v>0.45800000000000002</v>
      </c>
    </row>
    <row r="30" spans="1:3">
      <c r="A30" s="200"/>
      <c r="B30" s="201">
        <v>2009</v>
      </c>
      <c r="C30" s="40">
        <v>0.46410000000000001</v>
      </c>
    </row>
    <row r="31" spans="1:3">
      <c r="A31" s="200"/>
      <c r="B31" s="201">
        <v>2012</v>
      </c>
      <c r="C31" s="40">
        <v>0.45050000000000001</v>
      </c>
    </row>
    <row r="32" spans="1:3">
      <c r="A32" s="200"/>
      <c r="B32" s="201">
        <v>2015</v>
      </c>
      <c r="C32" s="40">
        <v>0.44384141999999999</v>
      </c>
    </row>
    <row r="33" spans="1:3">
      <c r="A33" s="200"/>
      <c r="B33" s="201">
        <v>2018</v>
      </c>
      <c r="C33" s="40">
        <v>0.42671489000000001</v>
      </c>
    </row>
  </sheetData>
  <hyperlinks>
    <hyperlink ref="B6" r:id="rId1"/>
  </hyperlinks>
  <pageMargins left="0.7" right="0.7" top="0.78740157499999996" bottom="0.78740157499999996" header="0.3" footer="0.3"/>
  <pageSetup paperSize="9" orientation="portrait" horizontalDpi="4294967292"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baseColWidth="10" defaultRowHeight="14.4"/>
  <sheetData>
    <row r="1" spans="1:10" ht="18">
      <c r="A1" s="142" t="s">
        <v>320</v>
      </c>
      <c r="B1" s="138"/>
      <c r="C1" s="138"/>
      <c r="D1" s="138"/>
      <c r="E1" s="138"/>
      <c r="F1" s="138"/>
      <c r="G1" s="138"/>
      <c r="H1" s="138"/>
      <c r="I1" s="138"/>
      <c r="J1" s="138"/>
    </row>
    <row r="2" spans="1:10">
      <c r="A2" s="138"/>
      <c r="B2" s="138"/>
      <c r="C2" s="138"/>
      <c r="D2" s="138"/>
      <c r="E2" s="138"/>
      <c r="F2" s="138"/>
      <c r="G2" s="138"/>
      <c r="H2" s="138"/>
      <c r="I2" s="138"/>
      <c r="J2" s="138"/>
    </row>
    <row r="3" spans="1:10">
      <c r="A3" s="138" t="s">
        <v>2</v>
      </c>
      <c r="B3" s="138" t="s">
        <v>221</v>
      </c>
      <c r="C3" s="138"/>
      <c r="D3" s="138"/>
      <c r="E3" s="138"/>
      <c r="F3" s="138"/>
      <c r="G3" s="138"/>
      <c r="H3" s="138"/>
      <c r="I3" s="138"/>
      <c r="J3" s="138"/>
    </row>
    <row r="4" spans="1:10">
      <c r="A4" s="138" t="s">
        <v>202</v>
      </c>
      <c r="B4" s="138">
        <v>2020</v>
      </c>
      <c r="C4" s="138"/>
      <c r="D4" s="138"/>
      <c r="E4" s="138"/>
      <c r="F4" s="138"/>
      <c r="G4" s="138"/>
      <c r="H4" s="138"/>
      <c r="I4" s="138"/>
      <c r="J4" s="138"/>
    </row>
    <row r="5" spans="1:10">
      <c r="A5" s="138" t="s">
        <v>164</v>
      </c>
      <c r="B5" s="15" t="s">
        <v>222</v>
      </c>
      <c r="C5" s="138"/>
      <c r="D5" s="138"/>
      <c r="E5" s="138"/>
      <c r="F5" s="138"/>
      <c r="G5" s="138"/>
      <c r="H5" s="138"/>
      <c r="I5" s="138"/>
      <c r="J5" s="138"/>
    </row>
    <row r="6" spans="1:10">
      <c r="A6" s="138" t="s">
        <v>7</v>
      </c>
      <c r="B6" s="122" t="s">
        <v>223</v>
      </c>
      <c r="C6" s="138"/>
      <c r="D6" s="138"/>
      <c r="E6" s="138"/>
      <c r="F6" s="138"/>
      <c r="G6" s="138"/>
      <c r="H6" s="138"/>
      <c r="I6" s="138"/>
      <c r="J6" s="138"/>
    </row>
    <row r="7" spans="1:10">
      <c r="A7" s="138"/>
      <c r="B7" s="138" t="s">
        <v>224</v>
      </c>
      <c r="C7" s="138"/>
      <c r="D7" s="138"/>
      <c r="E7" s="138"/>
      <c r="F7" s="138"/>
      <c r="G7" s="138"/>
      <c r="H7" s="138"/>
      <c r="I7" s="138"/>
      <c r="J7" s="138"/>
    </row>
    <row r="8" spans="1:10">
      <c r="A8" s="138"/>
      <c r="B8" s="138"/>
      <c r="C8" s="138"/>
      <c r="D8" s="138"/>
      <c r="E8" s="138"/>
      <c r="F8" s="138"/>
      <c r="G8" s="138"/>
      <c r="H8" s="138"/>
      <c r="I8" s="138"/>
      <c r="J8" s="138"/>
    </row>
    <row r="9" spans="1:10">
      <c r="A9" s="138"/>
      <c r="B9" s="138"/>
      <c r="C9" s="138"/>
      <c r="D9" s="138"/>
      <c r="E9" s="138"/>
      <c r="F9" s="138"/>
      <c r="G9" s="138"/>
      <c r="H9" s="138"/>
      <c r="I9" s="138"/>
      <c r="J9" s="138"/>
    </row>
    <row r="10" spans="1:10">
      <c r="A10" s="141" t="s">
        <v>320</v>
      </c>
      <c r="B10" s="138"/>
      <c r="C10" s="138"/>
      <c r="D10" s="138"/>
      <c r="E10" s="138"/>
      <c r="F10" s="138"/>
      <c r="G10" s="138"/>
      <c r="H10" s="138"/>
      <c r="I10" s="138"/>
      <c r="J10" s="138"/>
    </row>
    <row r="11" spans="1:10">
      <c r="A11" s="144"/>
      <c r="B11" s="144" t="s">
        <v>20</v>
      </c>
      <c r="C11" s="144"/>
      <c r="D11" s="144"/>
      <c r="E11" s="144"/>
      <c r="F11" s="144"/>
      <c r="G11" s="144"/>
      <c r="H11" s="144" t="s">
        <v>21</v>
      </c>
      <c r="I11" s="144"/>
      <c r="J11" s="144"/>
    </row>
    <row r="12" spans="1:10">
      <c r="A12" s="144"/>
      <c r="B12" s="156" t="s">
        <v>213</v>
      </c>
      <c r="C12" s="156" t="s">
        <v>189</v>
      </c>
      <c r="D12" s="156" t="s">
        <v>190</v>
      </c>
      <c r="E12" s="156" t="s">
        <v>191</v>
      </c>
      <c r="F12" s="156" t="s">
        <v>192</v>
      </c>
      <c r="G12" s="156" t="s">
        <v>193</v>
      </c>
      <c r="H12" s="156" t="s">
        <v>194</v>
      </c>
      <c r="I12" s="156" t="s">
        <v>195</v>
      </c>
      <c r="J12" s="156" t="s">
        <v>214</v>
      </c>
    </row>
    <row r="13" spans="1:10">
      <c r="A13" s="144" t="s">
        <v>215</v>
      </c>
      <c r="B13" s="151">
        <v>8588</v>
      </c>
      <c r="C13" s="151">
        <v>8594</v>
      </c>
      <c r="D13" s="151">
        <v>8602</v>
      </c>
      <c r="E13" s="151">
        <v>9841</v>
      </c>
      <c r="F13" s="151">
        <v>9763</v>
      </c>
      <c r="G13" s="151">
        <v>9249</v>
      </c>
      <c r="H13" s="151">
        <v>11819</v>
      </c>
      <c r="I13" s="151">
        <v>6914</v>
      </c>
      <c r="J13" s="151">
        <v>6424</v>
      </c>
    </row>
    <row r="14" spans="1:10">
      <c r="A14" s="144" t="s">
        <v>216</v>
      </c>
      <c r="B14" s="151">
        <v>3622</v>
      </c>
      <c r="C14" s="151">
        <v>2986</v>
      </c>
      <c r="D14" s="151">
        <v>5285</v>
      </c>
      <c r="E14" s="151">
        <v>7610</v>
      </c>
      <c r="F14" s="151">
        <v>5740</v>
      </c>
      <c r="G14" s="151">
        <v>2357</v>
      </c>
      <c r="H14" s="151">
        <v>2445</v>
      </c>
      <c r="I14" s="151">
        <v>2271</v>
      </c>
      <c r="J14" s="151">
        <v>2007</v>
      </c>
    </row>
    <row r="33" spans="1:1">
      <c r="A33" s="141" t="s">
        <v>321</v>
      </c>
    </row>
  </sheetData>
  <hyperlinks>
    <hyperlink ref="B6" r:id="rId1" display="http://econdb.pids.gov.ph/tablelists/table/1076"/>
  </hyperlinks>
  <pageMargins left="0.7" right="0.7" top="0.78740157499999996" bottom="0.78740157499999996" header="0.3" footer="0.3"/>
  <pageSetup paperSize="9" orientation="portrait" horizontalDpi="4294967292"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O13" sqref="O13"/>
    </sheetView>
  </sheetViews>
  <sheetFormatPr baseColWidth="10" defaultRowHeight="14.4"/>
  <cols>
    <col min="3" max="3" width="12.6640625" customWidth="1"/>
    <col min="4" max="4" width="12.88671875" customWidth="1"/>
    <col min="5" max="5" width="15" customWidth="1"/>
  </cols>
  <sheetData>
    <row r="1" spans="1:5" ht="18">
      <c r="A1" s="38" t="s">
        <v>226</v>
      </c>
    </row>
    <row r="3" spans="1:5">
      <c r="A3" t="s">
        <v>87</v>
      </c>
      <c r="B3" t="s">
        <v>3</v>
      </c>
    </row>
    <row r="4" spans="1:5">
      <c r="A4" t="s">
        <v>4</v>
      </c>
      <c r="B4" t="s">
        <v>232</v>
      </c>
    </row>
    <row r="5" spans="1:5">
      <c r="A5" t="s">
        <v>233</v>
      </c>
    </row>
    <row r="6" spans="1:5">
      <c r="A6" t="s">
        <v>167</v>
      </c>
      <c r="B6" s="122" t="s">
        <v>234</v>
      </c>
    </row>
    <row r="7" spans="1:5" ht="13.2" customHeight="1"/>
    <row r="9" spans="1:5" ht="15.6">
      <c r="A9" s="143" t="s">
        <v>226</v>
      </c>
    </row>
    <row r="10" spans="1:5" s="39" customFormat="1" ht="28.8">
      <c r="B10" s="29"/>
      <c r="C10" s="29" t="s">
        <v>229</v>
      </c>
      <c r="D10" s="26" t="s">
        <v>230</v>
      </c>
      <c r="E10" s="26" t="s">
        <v>231</v>
      </c>
    </row>
    <row r="11" spans="1:5">
      <c r="A11" s="80" t="s">
        <v>20</v>
      </c>
      <c r="B11" s="63" t="s">
        <v>188</v>
      </c>
      <c r="C11" s="63">
        <v>10.950000000000001</v>
      </c>
      <c r="D11" s="63">
        <v>8.75</v>
      </c>
      <c r="E11" s="63">
        <v>1.3</v>
      </c>
    </row>
    <row r="12" spans="1:5">
      <c r="A12" s="79"/>
      <c r="B12" s="63" t="s">
        <v>189</v>
      </c>
      <c r="C12" s="63">
        <v>9.9499999999999993</v>
      </c>
      <c r="D12" s="63">
        <v>7.1999999999999993</v>
      </c>
      <c r="E12" s="63">
        <v>1.325</v>
      </c>
    </row>
    <row r="13" spans="1:5">
      <c r="A13" s="79"/>
      <c r="B13" s="63" t="s">
        <v>190</v>
      </c>
      <c r="C13" s="63">
        <v>9.2750000000000004</v>
      </c>
      <c r="D13" s="63">
        <v>7.05</v>
      </c>
      <c r="E13" s="63">
        <v>0.95000000000000007</v>
      </c>
    </row>
    <row r="14" spans="1:5">
      <c r="A14" s="79"/>
      <c r="B14" s="63" t="s">
        <v>191</v>
      </c>
      <c r="C14" s="63">
        <v>7.5749999999999993</v>
      </c>
      <c r="D14" s="63">
        <v>5.1749999999999998</v>
      </c>
      <c r="E14" s="63">
        <v>0.7</v>
      </c>
    </row>
    <row r="15" spans="1:5">
      <c r="A15" s="79"/>
      <c r="B15" s="63" t="s">
        <v>192</v>
      </c>
      <c r="C15" s="63">
        <v>6.7</v>
      </c>
      <c r="D15" s="63">
        <v>4.5999999999999996</v>
      </c>
      <c r="E15" s="63">
        <v>0.85000000000000009</v>
      </c>
    </row>
    <row r="16" spans="1:5">
      <c r="A16" s="79"/>
      <c r="B16" s="137" t="s">
        <v>193</v>
      </c>
      <c r="C16" s="137">
        <v>8.9749999999999996</v>
      </c>
      <c r="D16" s="137">
        <v>6.5</v>
      </c>
      <c r="E16" s="137">
        <v>0.82499999999999996</v>
      </c>
    </row>
    <row r="17" spans="1:5">
      <c r="A17" s="80" t="s">
        <v>21</v>
      </c>
      <c r="B17" s="63" t="s">
        <v>194</v>
      </c>
      <c r="C17" s="63">
        <v>5.55</v>
      </c>
      <c r="D17" s="63">
        <v>3.875</v>
      </c>
      <c r="E17" s="63">
        <v>0.67499999999999993</v>
      </c>
    </row>
    <row r="18" spans="1:5">
      <c r="A18" s="79"/>
      <c r="B18" s="63" t="s">
        <v>227</v>
      </c>
      <c r="C18" s="63">
        <v>6.3999999999999995</v>
      </c>
      <c r="D18" s="63">
        <v>4.4000000000000004</v>
      </c>
      <c r="E18" s="63">
        <v>0.52500000000000002</v>
      </c>
    </row>
    <row r="19" spans="1:5">
      <c r="A19" s="79"/>
      <c r="B19" s="65" t="s">
        <v>196</v>
      </c>
      <c r="C19" s="63">
        <v>6.9749999999999996</v>
      </c>
      <c r="D19" s="63">
        <v>4.95</v>
      </c>
      <c r="E19" s="63">
        <v>0.92500000000000004</v>
      </c>
    </row>
    <row r="20" spans="1:5">
      <c r="A20" s="79"/>
      <c r="B20" s="66" t="s">
        <v>228</v>
      </c>
      <c r="C20" s="31">
        <v>5.6</v>
      </c>
      <c r="D20" s="31">
        <v>3.4</v>
      </c>
      <c r="E20" s="31">
        <v>0.5</v>
      </c>
    </row>
  </sheetData>
  <hyperlinks>
    <hyperlink ref="B6" r:id="rId1"/>
  </hyperlinks>
  <pageMargins left="0.7" right="0.7" top="0.78740157499999996" bottom="0.78740157499999996" header="0.3" footer="0.3"/>
  <pageSetup paperSize="9" orientation="portrait" horizontalDpi="4294967292"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25" sqref="A25"/>
    </sheetView>
  </sheetViews>
  <sheetFormatPr baseColWidth="10" defaultRowHeight="14.4"/>
  <sheetData>
    <row r="1" spans="1:14" ht="18">
      <c r="A1" s="64" t="s">
        <v>235</v>
      </c>
    </row>
    <row r="3" spans="1:14">
      <c r="A3" t="s">
        <v>2</v>
      </c>
      <c r="B3" t="s">
        <v>3</v>
      </c>
    </row>
    <row r="4" spans="1:14">
      <c r="A4" t="s">
        <v>173</v>
      </c>
      <c r="B4" t="s">
        <v>244</v>
      </c>
    </row>
    <row r="5" spans="1:14">
      <c r="A5" t="s">
        <v>245</v>
      </c>
      <c r="B5" t="s">
        <v>246</v>
      </c>
    </row>
    <row r="6" spans="1:14">
      <c r="A6" t="s">
        <v>7</v>
      </c>
      <c r="B6" s="70" t="s">
        <v>247</v>
      </c>
    </row>
    <row r="10" spans="1:14">
      <c r="A10" t="s">
        <v>243</v>
      </c>
    </row>
    <row r="11" spans="1:14">
      <c r="A11" s="68"/>
      <c r="B11" s="69">
        <v>42614</v>
      </c>
      <c r="C11" s="68" t="s">
        <v>236</v>
      </c>
      <c r="D11" s="68" t="s">
        <v>237</v>
      </c>
      <c r="E11" s="69">
        <v>42887</v>
      </c>
      <c r="F11" s="69">
        <v>42979</v>
      </c>
      <c r="G11" s="68" t="s">
        <v>238</v>
      </c>
      <c r="H11" s="68" t="s">
        <v>14</v>
      </c>
      <c r="I11" s="69">
        <v>43252</v>
      </c>
      <c r="J11" s="69">
        <v>43344</v>
      </c>
      <c r="K11" s="153" t="s">
        <v>239</v>
      </c>
      <c r="L11" s="68" t="s">
        <v>240</v>
      </c>
      <c r="M11" s="69">
        <v>43617</v>
      </c>
      <c r="N11" s="69">
        <v>43709</v>
      </c>
    </row>
    <row r="12" spans="1:14">
      <c r="A12" s="68" t="s">
        <v>15</v>
      </c>
      <c r="B12" s="68">
        <v>84</v>
      </c>
      <c r="C12" s="68">
        <v>85</v>
      </c>
      <c r="D12" s="68">
        <v>77</v>
      </c>
      <c r="E12" s="68">
        <v>78</v>
      </c>
      <c r="F12" s="68">
        <v>77</v>
      </c>
      <c r="G12" s="68">
        <v>76</v>
      </c>
      <c r="H12" s="68">
        <v>75</v>
      </c>
      <c r="I12" s="68">
        <v>78</v>
      </c>
      <c r="J12" s="68">
        <v>76</v>
      </c>
      <c r="K12" s="153" t="s">
        <v>298</v>
      </c>
      <c r="L12" s="68">
        <v>82</v>
      </c>
      <c r="M12" s="68">
        <v>82</v>
      </c>
      <c r="N12" s="68">
        <v>79</v>
      </c>
    </row>
    <row r="13" spans="1:14">
      <c r="A13" s="68" t="s">
        <v>241</v>
      </c>
      <c r="B13" s="68">
        <v>8</v>
      </c>
      <c r="C13" s="68">
        <v>7</v>
      </c>
      <c r="D13" s="68">
        <v>10</v>
      </c>
      <c r="E13" s="68">
        <v>9</v>
      </c>
      <c r="F13" s="68">
        <v>9</v>
      </c>
      <c r="G13" s="68">
        <v>12</v>
      </c>
      <c r="H13" s="68">
        <v>13</v>
      </c>
      <c r="I13" s="68">
        <v>9</v>
      </c>
      <c r="J13" s="68">
        <v>11</v>
      </c>
      <c r="K13" s="153" t="s">
        <v>298</v>
      </c>
      <c r="L13" s="68">
        <v>5</v>
      </c>
      <c r="M13" s="68">
        <v>6</v>
      </c>
      <c r="N13" s="68">
        <v>6</v>
      </c>
    </row>
    <row r="14" spans="1:14">
      <c r="A14" s="68" t="s">
        <v>242</v>
      </c>
      <c r="B14" s="68">
        <v>8</v>
      </c>
      <c r="C14" s="68">
        <v>8</v>
      </c>
      <c r="D14" s="68">
        <v>12</v>
      </c>
      <c r="E14" s="68">
        <v>13</v>
      </c>
      <c r="F14" s="68">
        <v>14</v>
      </c>
      <c r="G14" s="68">
        <v>12</v>
      </c>
      <c r="H14" s="68">
        <v>12</v>
      </c>
      <c r="I14" s="68">
        <v>13</v>
      </c>
      <c r="J14" s="68">
        <v>12</v>
      </c>
      <c r="K14" s="153" t="s">
        <v>298</v>
      </c>
      <c r="L14" s="68">
        <v>13</v>
      </c>
      <c r="M14" s="68">
        <v>12</v>
      </c>
      <c r="N14" s="68">
        <v>15</v>
      </c>
    </row>
  </sheetData>
  <hyperlinks>
    <hyperlink ref="B6" r:id="rId1"/>
  </hyperlinks>
  <pageMargins left="0.7" right="0.7" top="0.78740157499999996" bottom="0.78740157499999996" header="0.3" footer="0.3"/>
  <pageSetup paperSize="9" orientation="portrait" horizontalDpi="4294967292"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workbookViewId="0"/>
  </sheetViews>
  <sheetFormatPr baseColWidth="10" defaultRowHeight="14.4"/>
  <sheetData>
    <row r="1" spans="1:11" ht="18">
      <c r="A1" s="72" t="s">
        <v>248</v>
      </c>
    </row>
    <row r="3" spans="1:11">
      <c r="A3" t="s">
        <v>2</v>
      </c>
      <c r="B3" t="s">
        <v>3</v>
      </c>
    </row>
    <row r="4" spans="1:11">
      <c r="A4" t="s">
        <v>202</v>
      </c>
      <c r="B4" t="s">
        <v>200</v>
      </c>
    </row>
    <row r="5" spans="1:11">
      <c r="A5" t="s">
        <v>254</v>
      </c>
      <c r="B5" t="s">
        <v>255</v>
      </c>
    </row>
    <row r="6" spans="1:11">
      <c r="A6" t="s">
        <v>197</v>
      </c>
      <c r="B6" s="75" t="s">
        <v>256</v>
      </c>
    </row>
    <row r="10" spans="1:11" ht="16.2" thickBot="1">
      <c r="A10" s="143" t="s">
        <v>248</v>
      </c>
    </row>
    <row r="11" spans="1:11" s="30" customFormat="1" ht="43.2">
      <c r="B11" s="115" t="s">
        <v>20</v>
      </c>
      <c r="C11" s="118"/>
      <c r="D11" s="116"/>
      <c r="E11" s="115" t="s">
        <v>21</v>
      </c>
      <c r="F11" s="118"/>
      <c r="G11" s="118"/>
      <c r="H11" s="116"/>
      <c r="J11" s="67" t="s">
        <v>257</v>
      </c>
      <c r="K11" s="67" t="s">
        <v>258</v>
      </c>
    </row>
    <row r="12" spans="1:11">
      <c r="A12" s="16"/>
      <c r="B12" s="112" t="s">
        <v>191</v>
      </c>
      <c r="C12" s="80" t="s">
        <v>192</v>
      </c>
      <c r="D12" s="120" t="s">
        <v>193</v>
      </c>
      <c r="E12" s="112" t="s">
        <v>194</v>
      </c>
      <c r="F12" s="80" t="s">
        <v>195</v>
      </c>
      <c r="G12" s="80" t="s">
        <v>196</v>
      </c>
      <c r="H12" s="119" t="s">
        <v>249</v>
      </c>
      <c r="J12" s="71"/>
      <c r="K12" s="71"/>
    </row>
    <row r="13" spans="1:11">
      <c r="A13" s="73" t="s">
        <v>250</v>
      </c>
      <c r="B13" s="112">
        <v>49.25</v>
      </c>
      <c r="C13" s="80">
        <v>35.5</v>
      </c>
      <c r="D13" s="120">
        <v>40.25</v>
      </c>
      <c r="E13" s="112">
        <v>59.75</v>
      </c>
      <c r="F13" s="80">
        <v>59</v>
      </c>
      <c r="G13" s="80">
        <v>68.25</v>
      </c>
      <c r="H13" s="120">
        <v>62</v>
      </c>
      <c r="J13" s="40">
        <f>SUM(B13:D13)/3</f>
        <v>41.666666666666664</v>
      </c>
      <c r="K13" s="40">
        <f>SUM(E13:G13)/3</f>
        <v>62.333333333333336</v>
      </c>
    </row>
    <row r="14" spans="1:11">
      <c r="A14" s="73" t="s">
        <v>251</v>
      </c>
      <c r="B14" s="112">
        <v>2.25</v>
      </c>
      <c r="C14" s="80">
        <v>-3.25</v>
      </c>
      <c r="D14" s="120">
        <v>8.25</v>
      </c>
      <c r="E14" s="112">
        <v>31.25</v>
      </c>
      <c r="F14" s="80">
        <v>30.75</v>
      </c>
      <c r="G14" s="80">
        <v>30.5</v>
      </c>
      <c r="H14" s="120">
        <v>28</v>
      </c>
      <c r="J14" s="40">
        <f t="shared" ref="J14:J16" si="0">SUM(B14:D14)/3</f>
        <v>2.4166666666666665</v>
      </c>
      <c r="K14" s="40">
        <f t="shared" ref="K14:K16" si="1">SUM(E14:G14)/3</f>
        <v>30.833333333333332</v>
      </c>
    </row>
    <row r="15" spans="1:11">
      <c r="A15" s="73" t="s">
        <v>252</v>
      </c>
      <c r="B15" s="112">
        <v>14.25</v>
      </c>
      <c r="C15" s="80">
        <v>5.75</v>
      </c>
      <c r="D15" s="120">
        <v>10.75</v>
      </c>
      <c r="E15" s="112">
        <v>46</v>
      </c>
      <c r="F15" s="80">
        <v>38.25</v>
      </c>
      <c r="G15" s="80">
        <v>40</v>
      </c>
      <c r="H15" s="120">
        <v>32</v>
      </c>
      <c r="J15" s="40">
        <f t="shared" si="0"/>
        <v>10.25</v>
      </c>
      <c r="K15" s="40">
        <f t="shared" si="1"/>
        <v>41.416666666666664</v>
      </c>
    </row>
    <row r="16" spans="1:11" ht="15" thickBot="1">
      <c r="A16" s="73" t="s">
        <v>253</v>
      </c>
      <c r="B16" s="113">
        <v>22</v>
      </c>
      <c r="C16" s="117">
        <v>8.25</v>
      </c>
      <c r="D16" s="114">
        <v>10.5</v>
      </c>
      <c r="E16" s="113">
        <v>48</v>
      </c>
      <c r="F16" s="117">
        <v>37.5</v>
      </c>
      <c r="G16" s="117">
        <v>46.25</v>
      </c>
      <c r="H16" s="114">
        <v>43</v>
      </c>
      <c r="J16" s="40">
        <f t="shared" si="0"/>
        <v>13.583333333333334</v>
      </c>
      <c r="K16" s="40">
        <f t="shared" si="1"/>
        <v>43.916666666666664</v>
      </c>
    </row>
    <row r="36" spans="1:1">
      <c r="A36" t="s">
        <v>259</v>
      </c>
    </row>
  </sheetData>
  <hyperlinks>
    <hyperlink ref="B6" r:id="rId1"/>
  </hyperlinks>
  <pageMargins left="0.7" right="0.7" top="0.78740157499999996" bottom="0.78740157499999996" header="0.3" footer="0.3"/>
  <pageSetup paperSize="9" orientation="portrait" horizontalDpi="4294967292" verticalDpi="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13" workbookViewId="0">
      <selection activeCell="J46" sqref="J46"/>
    </sheetView>
  </sheetViews>
  <sheetFormatPr baseColWidth="10" defaultRowHeight="14.4"/>
  <cols>
    <col min="4" max="4" width="11.5546875" style="79"/>
    <col min="8" max="8" width="11.5546875" style="79"/>
    <col min="12" max="12" width="6.44140625" customWidth="1"/>
  </cols>
  <sheetData>
    <row r="1" spans="1:12" ht="18">
      <c r="A1" s="72" t="s">
        <v>260</v>
      </c>
    </row>
    <row r="3" spans="1:12">
      <c r="A3" t="s">
        <v>87</v>
      </c>
      <c r="B3" t="s">
        <v>267</v>
      </c>
    </row>
    <row r="4" spans="1:12" s="79" customFormat="1">
      <c r="A4" s="79" t="s">
        <v>268</v>
      </c>
      <c r="B4" s="79" t="s">
        <v>269</v>
      </c>
    </row>
    <row r="5" spans="1:12" s="79" customFormat="1">
      <c r="A5" s="79" t="s">
        <v>270</v>
      </c>
      <c r="B5" t="s">
        <v>271</v>
      </c>
    </row>
    <row r="6" spans="1:12" s="79" customFormat="1">
      <c r="B6" t="s">
        <v>272</v>
      </c>
    </row>
    <row r="7" spans="1:12">
      <c r="B7" t="s">
        <v>273</v>
      </c>
    </row>
    <row r="8" spans="1:12" s="79" customFormat="1">
      <c r="A8" s="79" t="s">
        <v>274</v>
      </c>
      <c r="B8" s="122" t="s">
        <v>275</v>
      </c>
    </row>
    <row r="9" spans="1:12" s="79" customFormat="1">
      <c r="B9" s="122" t="s">
        <v>276</v>
      </c>
    </row>
    <row r="10" spans="1:12">
      <c r="B10" s="75" t="s">
        <v>277</v>
      </c>
    </row>
    <row r="12" spans="1:12" ht="15.6">
      <c r="A12" s="82" t="s">
        <v>266</v>
      </c>
      <c r="B12" s="83"/>
      <c r="C12" s="83"/>
      <c r="D12" s="83"/>
      <c r="E12" s="83"/>
      <c r="F12" s="83"/>
      <c r="G12" s="83"/>
      <c r="H12" s="83"/>
      <c r="I12" s="83"/>
      <c r="J12" s="83"/>
      <c r="K12" s="83"/>
      <c r="L12" s="84"/>
    </row>
    <row r="13" spans="1:12">
      <c r="A13" s="85"/>
      <c r="B13" s="77"/>
      <c r="C13" s="77"/>
      <c r="D13" s="77"/>
      <c r="E13" s="77"/>
      <c r="F13" s="77"/>
      <c r="G13" s="77"/>
      <c r="H13" s="77"/>
      <c r="I13" s="77"/>
      <c r="J13" s="77"/>
      <c r="K13" s="77"/>
      <c r="L13" s="86"/>
    </row>
    <row r="14" spans="1:12">
      <c r="A14" s="144" t="s">
        <v>261</v>
      </c>
      <c r="B14" s="80"/>
      <c r="C14" s="80"/>
      <c r="D14" s="78"/>
      <c r="E14" s="144" t="s">
        <v>262</v>
      </c>
      <c r="F14" s="80"/>
      <c r="G14" s="80"/>
      <c r="H14" s="78"/>
      <c r="I14" s="144" t="s">
        <v>263</v>
      </c>
      <c r="J14" s="80"/>
      <c r="K14" s="80"/>
      <c r="L14" s="86"/>
    </row>
    <row r="15" spans="1:12">
      <c r="A15" s="80"/>
      <c r="B15" s="80" t="s">
        <v>264</v>
      </c>
      <c r="C15" s="80" t="s">
        <v>265</v>
      </c>
      <c r="D15" s="78"/>
      <c r="E15" s="80"/>
      <c r="F15" s="80" t="s">
        <v>264</v>
      </c>
      <c r="G15" s="80" t="s">
        <v>265</v>
      </c>
      <c r="H15" s="78"/>
      <c r="I15" s="80"/>
      <c r="J15" s="80" t="s">
        <v>264</v>
      </c>
      <c r="K15" s="80" t="s">
        <v>265</v>
      </c>
      <c r="L15" s="86"/>
    </row>
    <row r="16" spans="1:12">
      <c r="A16" s="80">
        <v>2012</v>
      </c>
      <c r="B16" s="80">
        <v>15</v>
      </c>
      <c r="C16" s="80">
        <v>42</v>
      </c>
      <c r="D16" s="78"/>
      <c r="E16" s="80">
        <v>2012</v>
      </c>
      <c r="F16" s="80">
        <v>35</v>
      </c>
      <c r="G16" s="80">
        <v>45</v>
      </c>
      <c r="H16" s="78"/>
      <c r="I16" s="80">
        <v>2012</v>
      </c>
      <c r="J16" s="80">
        <v>12</v>
      </c>
      <c r="K16" s="80">
        <v>40</v>
      </c>
      <c r="L16" s="86"/>
    </row>
    <row r="17" spans="1:12">
      <c r="A17" s="80">
        <v>2014</v>
      </c>
      <c r="B17" s="80">
        <v>11</v>
      </c>
      <c r="C17" s="80">
        <v>39</v>
      </c>
      <c r="D17" s="78"/>
      <c r="E17" s="80">
        <v>2014</v>
      </c>
      <c r="F17" s="80">
        <v>33</v>
      </c>
      <c r="G17" s="80">
        <v>51</v>
      </c>
      <c r="H17" s="78"/>
      <c r="I17" s="80">
        <v>2014</v>
      </c>
      <c r="J17" s="80">
        <v>12</v>
      </c>
      <c r="K17" s="80">
        <v>44</v>
      </c>
      <c r="L17" s="86"/>
    </row>
    <row r="18" spans="1:12">
      <c r="A18" s="80">
        <v>2015</v>
      </c>
      <c r="B18" s="80">
        <v>12</v>
      </c>
      <c r="C18" s="80">
        <v>38</v>
      </c>
      <c r="D18" s="78"/>
      <c r="E18" s="80">
        <v>2015</v>
      </c>
      <c r="F18" s="80">
        <v>32</v>
      </c>
      <c r="G18" s="80">
        <v>41</v>
      </c>
      <c r="H18" s="78"/>
      <c r="I18" s="80">
        <v>2015</v>
      </c>
      <c r="J18" s="80">
        <v>9</v>
      </c>
      <c r="K18" s="80">
        <v>32</v>
      </c>
      <c r="L18" s="86"/>
    </row>
    <row r="19" spans="1:12">
      <c r="A19" s="80">
        <v>2017</v>
      </c>
      <c r="B19" s="80">
        <v>29</v>
      </c>
      <c r="C19" s="80">
        <v>51</v>
      </c>
      <c r="D19" s="78"/>
      <c r="E19" s="80">
        <v>2017</v>
      </c>
      <c r="F19" s="80">
        <v>28</v>
      </c>
      <c r="G19" s="80">
        <v>50</v>
      </c>
      <c r="H19" s="78"/>
      <c r="I19" s="80">
        <v>2017</v>
      </c>
      <c r="J19" s="80">
        <v>13</v>
      </c>
      <c r="K19" s="80">
        <v>46</v>
      </c>
      <c r="L19" s="86"/>
    </row>
    <row r="20" spans="1:12">
      <c r="A20" s="80">
        <v>2019</v>
      </c>
      <c r="B20" s="80">
        <v>29</v>
      </c>
      <c r="C20" s="80">
        <v>47</v>
      </c>
      <c r="D20" s="76"/>
      <c r="E20" s="80">
        <v>2019</v>
      </c>
      <c r="F20" s="80">
        <v>22</v>
      </c>
      <c r="G20" s="80">
        <v>47</v>
      </c>
      <c r="H20" s="76"/>
      <c r="I20" s="80">
        <v>2019</v>
      </c>
      <c r="J20" s="80">
        <v>8</v>
      </c>
      <c r="K20" s="80">
        <v>29</v>
      </c>
      <c r="L20" s="87"/>
    </row>
    <row r="22" spans="1:12" ht="15.6">
      <c r="A22" s="123" t="s">
        <v>266</v>
      </c>
      <c r="B22" s="32"/>
      <c r="C22" s="32"/>
      <c r="D22" s="32"/>
      <c r="E22" s="32"/>
      <c r="F22" s="32"/>
      <c r="G22" s="32"/>
      <c r="H22" s="32"/>
      <c r="I22" s="32"/>
      <c r="J22" s="32"/>
      <c r="K22" s="32"/>
      <c r="L22" s="33"/>
    </row>
    <row r="23" spans="1:12" s="81" customFormat="1" ht="15.6">
      <c r="A23" s="124"/>
      <c r="B23" s="125" t="s">
        <v>261</v>
      </c>
      <c r="C23" s="125"/>
      <c r="D23" s="125"/>
      <c r="E23" s="125"/>
      <c r="F23" s="125" t="s">
        <v>262</v>
      </c>
      <c r="G23" s="125"/>
      <c r="H23" s="125"/>
      <c r="I23" s="125"/>
      <c r="J23" s="125" t="s">
        <v>263</v>
      </c>
      <c r="K23" s="125"/>
      <c r="L23" s="100"/>
    </row>
    <row r="24" spans="1:12">
      <c r="A24" s="101"/>
      <c r="B24" s="102"/>
      <c r="C24" s="102"/>
      <c r="D24" s="102"/>
      <c r="E24" s="102"/>
      <c r="F24" s="102"/>
      <c r="G24" s="102"/>
      <c r="H24" s="102"/>
      <c r="I24" s="102"/>
      <c r="J24" s="102"/>
      <c r="K24" s="102"/>
      <c r="L24" s="103"/>
    </row>
    <row r="25" spans="1:12">
      <c r="A25" s="101"/>
      <c r="B25" s="102"/>
      <c r="C25" s="102"/>
      <c r="D25" s="102"/>
      <c r="E25" s="102"/>
      <c r="F25" s="102"/>
      <c r="G25" s="102"/>
      <c r="H25" s="102"/>
      <c r="I25" s="102"/>
      <c r="J25" s="102"/>
      <c r="K25" s="102"/>
      <c r="L25" s="103"/>
    </row>
    <row r="26" spans="1:12">
      <c r="A26" s="101"/>
      <c r="B26" s="102"/>
      <c r="C26" s="102"/>
      <c r="D26" s="102"/>
      <c r="E26" s="102"/>
      <c r="F26" s="102"/>
      <c r="G26" s="102"/>
      <c r="H26" s="102"/>
      <c r="I26" s="102"/>
      <c r="J26" s="102"/>
      <c r="K26" s="102"/>
      <c r="L26" s="103"/>
    </row>
    <row r="27" spans="1:12">
      <c r="A27" s="101"/>
      <c r="B27" s="102"/>
      <c r="C27" s="102"/>
      <c r="D27" s="102"/>
      <c r="E27" s="102"/>
      <c r="F27" s="102"/>
      <c r="G27" s="102"/>
      <c r="H27" s="102"/>
      <c r="I27" s="102"/>
      <c r="J27" s="102"/>
      <c r="K27" s="102"/>
      <c r="L27" s="103"/>
    </row>
    <row r="28" spans="1:12">
      <c r="A28" s="101"/>
      <c r="B28" s="102"/>
      <c r="C28" s="102"/>
      <c r="D28" s="102"/>
      <c r="E28" s="102"/>
      <c r="F28" s="102"/>
      <c r="G28" s="102"/>
      <c r="H28" s="102"/>
      <c r="I28" s="102"/>
      <c r="J28" s="102"/>
      <c r="K28" s="102"/>
      <c r="L28" s="103"/>
    </row>
    <row r="29" spans="1:12">
      <c r="A29" s="101"/>
      <c r="B29" s="102"/>
      <c r="C29" s="102"/>
      <c r="D29" s="102"/>
      <c r="E29" s="102"/>
      <c r="F29" s="102"/>
      <c r="G29" s="102"/>
      <c r="H29" s="102"/>
      <c r="I29" s="102"/>
      <c r="J29" s="102"/>
      <c r="K29" s="102"/>
      <c r="L29" s="103"/>
    </row>
    <row r="30" spans="1:12">
      <c r="A30" s="101"/>
      <c r="B30" s="102"/>
      <c r="C30" s="102"/>
      <c r="D30" s="102"/>
      <c r="E30" s="102"/>
      <c r="F30" s="102"/>
      <c r="G30" s="102"/>
      <c r="H30" s="102"/>
      <c r="I30" s="102"/>
      <c r="J30" s="102"/>
      <c r="K30" s="102"/>
      <c r="L30" s="103"/>
    </row>
    <row r="31" spans="1:12">
      <c r="A31" s="101"/>
      <c r="B31" s="102"/>
      <c r="C31" s="102"/>
      <c r="D31" s="102"/>
      <c r="E31" s="102"/>
      <c r="F31" s="102"/>
      <c r="G31" s="102"/>
      <c r="H31" s="102"/>
      <c r="I31" s="102"/>
      <c r="J31" s="102"/>
      <c r="K31" s="102"/>
      <c r="L31" s="103"/>
    </row>
    <row r="32" spans="1:12">
      <c r="A32" s="101"/>
      <c r="B32" s="102"/>
      <c r="C32" s="102"/>
      <c r="D32" s="102"/>
      <c r="E32" s="102"/>
      <c r="F32" s="102"/>
      <c r="G32" s="102"/>
      <c r="H32" s="102"/>
      <c r="I32" s="102"/>
      <c r="J32" s="102"/>
      <c r="K32" s="102"/>
      <c r="L32" s="103"/>
    </row>
    <row r="33" spans="1:12">
      <c r="A33" s="101"/>
      <c r="B33" s="102"/>
      <c r="C33" s="102"/>
      <c r="D33" s="102"/>
      <c r="E33" s="102"/>
      <c r="F33" s="102"/>
      <c r="G33" s="102"/>
      <c r="H33" s="102"/>
      <c r="I33" s="102"/>
      <c r="J33" s="102"/>
      <c r="K33" s="102"/>
      <c r="L33" s="103"/>
    </row>
    <row r="34" spans="1:12">
      <c r="A34" s="101"/>
      <c r="B34" s="102"/>
      <c r="C34" s="102"/>
      <c r="D34" s="102"/>
      <c r="E34" s="102"/>
      <c r="F34" s="102"/>
      <c r="G34" s="102"/>
      <c r="H34" s="102"/>
      <c r="I34" s="102"/>
      <c r="J34" s="102"/>
      <c r="K34" s="102"/>
      <c r="L34" s="103"/>
    </row>
    <row r="35" spans="1:12">
      <c r="A35" s="101"/>
      <c r="B35" s="102"/>
      <c r="C35" s="102"/>
      <c r="D35" s="102"/>
      <c r="E35" s="102"/>
      <c r="F35" s="102"/>
      <c r="G35" s="102"/>
      <c r="H35" s="102"/>
      <c r="I35" s="102"/>
      <c r="J35" s="102"/>
      <c r="K35" s="102"/>
      <c r="L35" s="103"/>
    </row>
    <row r="36" spans="1:12">
      <c r="A36" s="101"/>
      <c r="B36" s="102"/>
      <c r="C36" s="102"/>
      <c r="D36" s="102"/>
      <c r="E36" s="102"/>
      <c r="F36" s="102"/>
      <c r="G36" s="102"/>
      <c r="H36" s="102"/>
      <c r="I36" s="102"/>
      <c r="J36" s="102"/>
      <c r="K36" s="102"/>
      <c r="L36" s="103"/>
    </row>
    <row r="37" spans="1:12">
      <c r="A37" s="101"/>
      <c r="B37" s="102"/>
      <c r="C37" s="102"/>
      <c r="D37" s="102"/>
      <c r="E37" s="102"/>
      <c r="F37" s="102"/>
      <c r="G37" s="102"/>
      <c r="H37" s="102"/>
      <c r="I37" s="102"/>
      <c r="J37" s="102"/>
      <c r="K37" s="102"/>
      <c r="L37" s="103"/>
    </row>
    <row r="38" spans="1:12">
      <c r="A38" s="101"/>
      <c r="B38" s="102"/>
      <c r="C38" s="102"/>
      <c r="D38" s="102"/>
      <c r="E38" s="102"/>
      <c r="F38" s="102"/>
      <c r="G38" s="102"/>
      <c r="H38" s="102"/>
      <c r="I38" s="102"/>
      <c r="J38" s="102"/>
      <c r="K38" s="102"/>
      <c r="L38" s="103"/>
    </row>
    <row r="39" spans="1:12">
      <c r="A39" s="104"/>
      <c r="B39" s="105"/>
      <c r="C39" s="105"/>
      <c r="D39" s="105"/>
      <c r="E39" s="105"/>
      <c r="F39" s="105"/>
      <c r="G39" s="105"/>
      <c r="H39" s="105"/>
      <c r="I39" s="105"/>
      <c r="J39" s="105"/>
      <c r="K39" s="105"/>
      <c r="L39" s="106"/>
    </row>
    <row r="41" spans="1:12">
      <c r="A41" s="141" t="s">
        <v>444</v>
      </c>
    </row>
    <row r="42" spans="1:12">
      <c r="A42" t="s">
        <v>445</v>
      </c>
      <c r="B42" t="s">
        <v>446</v>
      </c>
    </row>
    <row r="43" spans="1:12">
      <c r="B43" t="s">
        <v>447</v>
      </c>
    </row>
    <row r="44" spans="1:12">
      <c r="A44" t="s">
        <v>448</v>
      </c>
      <c r="B44" t="s">
        <v>449</v>
      </c>
    </row>
  </sheetData>
  <hyperlinks>
    <hyperlink ref="B8" r:id="rId1"/>
    <hyperlink ref="B9" r:id="rId2"/>
    <hyperlink ref="B10" r:id="rId3"/>
  </hyperlinks>
  <pageMargins left="0.7" right="0.7" top="0.78740157499999996" bottom="0.78740157499999996" header="0.3" footer="0.3"/>
  <pageSetup paperSize="9" orientation="portrait" horizontalDpi="4294967292" verticalDpi="0" r:id="rId4"/>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baseColWidth="10" defaultRowHeight="14.4"/>
  <sheetData>
    <row r="1" spans="1:4" ht="18">
      <c r="A1" s="142" t="s">
        <v>104</v>
      </c>
    </row>
    <row r="3" spans="1:4">
      <c r="A3" t="s">
        <v>106</v>
      </c>
      <c r="B3" t="s">
        <v>108</v>
      </c>
    </row>
    <row r="4" spans="1:4">
      <c r="B4" t="s">
        <v>107</v>
      </c>
      <c r="D4" t="s">
        <v>109</v>
      </c>
    </row>
    <row r="5" spans="1:4">
      <c r="B5" t="s">
        <v>110</v>
      </c>
      <c r="D5" t="s">
        <v>111</v>
      </c>
    </row>
    <row r="6" spans="1:4" s="79" customFormat="1"/>
    <row r="8" spans="1:4" ht="15.6">
      <c r="A8" s="143" t="s">
        <v>105</v>
      </c>
    </row>
    <row r="9" spans="1:4" s="111" customFormat="1" ht="43.2">
      <c r="A9" s="67"/>
      <c r="B9" s="67" t="s">
        <v>101</v>
      </c>
      <c r="C9" s="67" t="s">
        <v>102</v>
      </c>
      <c r="D9" s="67" t="s">
        <v>103</v>
      </c>
    </row>
    <row r="10" spans="1:4">
      <c r="A10" s="144" t="s">
        <v>79</v>
      </c>
      <c r="B10" s="139">
        <v>25.3</v>
      </c>
      <c r="C10" s="139">
        <v>0</v>
      </c>
      <c r="D10" s="139">
        <v>0</v>
      </c>
    </row>
    <row r="11" spans="1:4">
      <c r="A11" s="144" t="s">
        <v>80</v>
      </c>
      <c r="B11" s="139">
        <v>53.4</v>
      </c>
      <c r="C11" s="139">
        <v>23.3</v>
      </c>
      <c r="D11" s="139">
        <v>33.33</v>
      </c>
    </row>
    <row r="12" spans="1:4">
      <c r="A12" s="144" t="s">
        <v>81</v>
      </c>
      <c r="B12" s="139">
        <v>9</v>
      </c>
      <c r="C12" s="139">
        <v>25.9</v>
      </c>
      <c r="D12" s="139">
        <v>11.11</v>
      </c>
    </row>
    <row r="13" spans="1:4">
      <c r="A13" s="144" t="s">
        <v>82</v>
      </c>
      <c r="B13" s="139">
        <v>12.2</v>
      </c>
      <c r="C13" s="139">
        <v>50.8</v>
      </c>
      <c r="D13" s="139">
        <v>55.56</v>
      </c>
    </row>
  </sheetData>
  <pageMargins left="0.7" right="0.7" top="0.78740157499999996" bottom="0.78740157499999996" header="0.3" footer="0.3"/>
  <pageSetup paperSize="9" orientation="portrait"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5"/>
  <sheetViews>
    <sheetView zoomScale="90" zoomScaleNormal="90" workbookViewId="0">
      <pane xSplit="2" topLeftCell="AT1" activePane="topRight" state="frozen"/>
      <selection activeCell="A10" sqref="A10"/>
      <selection pane="topRight" activeCell="BA36" sqref="BA36"/>
    </sheetView>
  </sheetViews>
  <sheetFormatPr baseColWidth="10" defaultRowHeight="14.4"/>
  <cols>
    <col min="1" max="1" width="26.21875" customWidth="1"/>
    <col min="2" max="2" width="22.5546875" customWidth="1"/>
  </cols>
  <sheetData>
    <row r="1" spans="1:65" ht="18">
      <c r="A1" s="142" t="s">
        <v>112</v>
      </c>
    </row>
    <row r="3" spans="1:65">
      <c r="A3" t="s">
        <v>2</v>
      </c>
      <c r="B3" t="s">
        <v>23</v>
      </c>
    </row>
    <row r="4" spans="1:65">
      <c r="A4" s="138" t="s">
        <v>4</v>
      </c>
      <c r="B4" t="s">
        <v>113</v>
      </c>
    </row>
    <row r="5" spans="1:65" ht="18" customHeight="1">
      <c r="A5" s="35" t="s">
        <v>25</v>
      </c>
      <c r="B5" s="250" t="s">
        <v>114</v>
      </c>
      <c r="C5" s="250"/>
      <c r="D5" s="250"/>
      <c r="E5" s="250"/>
      <c r="F5" s="250"/>
      <c r="G5" s="250"/>
      <c r="H5" s="250"/>
      <c r="I5" s="250"/>
      <c r="J5" s="250"/>
      <c r="K5" s="250"/>
    </row>
    <row r="6" spans="1:65">
      <c r="A6" s="138" t="s">
        <v>7</v>
      </c>
      <c r="B6" s="4" t="s">
        <v>27</v>
      </c>
    </row>
    <row r="7" spans="1:65">
      <c r="A7" s="138" t="s">
        <v>74</v>
      </c>
      <c r="B7" t="s">
        <v>393</v>
      </c>
    </row>
    <row r="8" spans="1:65">
      <c r="A8" t="s">
        <v>438</v>
      </c>
      <c r="B8" s="222">
        <v>1200</v>
      </c>
    </row>
    <row r="13" spans="1:65" ht="15.6">
      <c r="A13" s="143" t="s">
        <v>122</v>
      </c>
    </row>
    <row r="14" spans="1:65">
      <c r="A14" s="41"/>
    </row>
    <row r="15" spans="1:65" ht="53.4">
      <c r="A15" s="176" t="s">
        <v>123</v>
      </c>
      <c r="B15" s="139" t="s">
        <v>394</v>
      </c>
      <c r="C15" s="172" t="s">
        <v>29</v>
      </c>
      <c r="D15" s="172" t="s">
        <v>344</v>
      </c>
      <c r="E15" s="172" t="s">
        <v>30</v>
      </c>
      <c r="F15" s="172" t="s">
        <v>345</v>
      </c>
      <c r="G15" s="172" t="s">
        <v>346</v>
      </c>
      <c r="H15" s="172" t="s">
        <v>31</v>
      </c>
      <c r="I15" s="172" t="s">
        <v>347</v>
      </c>
      <c r="J15" s="172" t="s">
        <v>32</v>
      </c>
      <c r="K15" s="172" t="s">
        <v>384</v>
      </c>
      <c r="L15" s="172" t="s">
        <v>348</v>
      </c>
      <c r="M15" s="172" t="s">
        <v>33</v>
      </c>
      <c r="N15" s="172" t="s">
        <v>349</v>
      </c>
      <c r="O15" s="172" t="s">
        <v>350</v>
      </c>
      <c r="P15" s="172" t="s">
        <v>351</v>
      </c>
      <c r="Q15" s="172" t="s">
        <v>352</v>
      </c>
      <c r="R15" s="172" t="s">
        <v>353</v>
      </c>
      <c r="S15" s="172" t="s">
        <v>354</v>
      </c>
      <c r="T15" s="172" t="s">
        <v>35</v>
      </c>
      <c r="U15" s="172" t="s">
        <v>36</v>
      </c>
      <c r="V15" s="172" t="s">
        <v>355</v>
      </c>
      <c r="W15" s="172" t="s">
        <v>37</v>
      </c>
      <c r="X15" s="172" t="s">
        <v>356</v>
      </c>
      <c r="Y15" s="172" t="s">
        <v>357</v>
      </c>
      <c r="Z15" s="172" t="s">
        <v>358</v>
      </c>
      <c r="AA15" s="172" t="s">
        <v>385</v>
      </c>
      <c r="AB15" s="172" t="s">
        <v>359</v>
      </c>
      <c r="AC15" s="172" t="s">
        <v>386</v>
      </c>
      <c r="AD15" s="172" t="s">
        <v>360</v>
      </c>
      <c r="AE15" s="172" t="s">
        <v>361</v>
      </c>
      <c r="AF15" s="172" t="s">
        <v>362</v>
      </c>
      <c r="AG15" s="172" t="s">
        <v>38</v>
      </c>
      <c r="AH15" s="172" t="s">
        <v>39</v>
      </c>
      <c r="AI15" s="172" t="s">
        <v>40</v>
      </c>
      <c r="AJ15" s="172" t="s">
        <v>363</v>
      </c>
      <c r="AK15" s="172" t="s">
        <v>364</v>
      </c>
      <c r="AL15" s="172" t="s">
        <v>41</v>
      </c>
      <c r="AM15" s="172" t="s">
        <v>42</v>
      </c>
      <c r="AN15" s="172" t="s">
        <v>43</v>
      </c>
      <c r="AO15" s="227" t="s">
        <v>44</v>
      </c>
      <c r="AP15" s="172" t="s">
        <v>365</v>
      </c>
      <c r="AQ15" s="172" t="s">
        <v>366</v>
      </c>
      <c r="AR15" s="172" t="s">
        <v>45</v>
      </c>
      <c r="AS15" s="172" t="s">
        <v>367</v>
      </c>
      <c r="AT15" s="172" t="s">
        <v>125</v>
      </c>
      <c r="AU15" s="172" t="s">
        <v>368</v>
      </c>
      <c r="AV15" s="172" t="s">
        <v>46</v>
      </c>
      <c r="AW15" s="172" t="s">
        <v>369</v>
      </c>
      <c r="AX15" s="172" t="s">
        <v>370</v>
      </c>
      <c r="AY15" s="172" t="s">
        <v>371</v>
      </c>
      <c r="AZ15" s="172" t="s">
        <v>47</v>
      </c>
      <c r="BA15" s="172" t="s">
        <v>372</v>
      </c>
      <c r="BB15" s="172" t="s">
        <v>373</v>
      </c>
      <c r="BC15" s="172" t="s">
        <v>48</v>
      </c>
      <c r="BD15" s="172" t="s">
        <v>374</v>
      </c>
      <c r="BE15" s="172" t="s">
        <v>34</v>
      </c>
      <c r="BF15" s="172" t="s">
        <v>375</v>
      </c>
      <c r="BG15" s="172" t="s">
        <v>376</v>
      </c>
      <c r="BH15" s="172" t="s">
        <v>377</v>
      </c>
      <c r="BI15" s="172" t="s">
        <v>378</v>
      </c>
      <c r="BJ15" s="77"/>
      <c r="BK15" s="175" t="s">
        <v>391</v>
      </c>
      <c r="BL15" s="231" t="s">
        <v>44</v>
      </c>
      <c r="BM15" s="175" t="s">
        <v>392</v>
      </c>
    </row>
    <row r="16" spans="1:65">
      <c r="A16" s="177" t="s">
        <v>115</v>
      </c>
      <c r="B16" s="37" t="s">
        <v>117</v>
      </c>
      <c r="C16" s="173">
        <v>8.1</v>
      </c>
      <c r="D16" s="173">
        <v>8</v>
      </c>
      <c r="E16" s="173">
        <v>14.5</v>
      </c>
      <c r="F16" s="173">
        <v>5.9</v>
      </c>
      <c r="G16" s="173">
        <v>21.8</v>
      </c>
      <c r="H16" s="173">
        <v>21.7</v>
      </c>
      <c r="I16" s="173">
        <v>15.9</v>
      </c>
      <c r="J16" s="173">
        <v>6.3</v>
      </c>
      <c r="K16" s="173">
        <v>5.0999999999999996</v>
      </c>
      <c r="L16" s="173">
        <v>25</v>
      </c>
      <c r="M16" s="173">
        <v>10.4</v>
      </c>
      <c r="N16" s="173">
        <v>10</v>
      </c>
      <c r="O16" s="173">
        <v>23.3</v>
      </c>
      <c r="P16" s="173">
        <v>7.4</v>
      </c>
      <c r="Q16" s="173">
        <v>23.5</v>
      </c>
      <c r="R16" s="173">
        <v>13.9</v>
      </c>
      <c r="S16" s="173">
        <v>3.7</v>
      </c>
      <c r="T16" s="173">
        <v>7.1</v>
      </c>
      <c r="U16" s="173">
        <v>0.3</v>
      </c>
      <c r="V16" s="173">
        <v>8</v>
      </c>
      <c r="W16" s="173">
        <v>35.299999999999997</v>
      </c>
      <c r="X16" s="173">
        <v>12.6</v>
      </c>
      <c r="Y16" s="173">
        <v>7</v>
      </c>
      <c r="Z16" s="173">
        <v>27.2</v>
      </c>
      <c r="AA16" s="173">
        <v>14.6</v>
      </c>
      <c r="AB16" s="173">
        <v>12.7</v>
      </c>
      <c r="AC16" s="173">
        <v>23.3</v>
      </c>
      <c r="AD16" s="173">
        <v>41.5</v>
      </c>
      <c r="AE16" s="173">
        <v>18.2</v>
      </c>
      <c r="AF16" s="173">
        <v>17.7</v>
      </c>
      <c r="AG16" s="173">
        <v>15.6</v>
      </c>
      <c r="AH16" s="173">
        <v>7.2</v>
      </c>
      <c r="AI16" s="173">
        <v>9.3000000000000007</v>
      </c>
      <c r="AJ16" s="173">
        <v>3.6</v>
      </c>
      <c r="AK16" s="173">
        <v>4.4000000000000004</v>
      </c>
      <c r="AL16" s="173">
        <v>18.3</v>
      </c>
      <c r="AM16" s="173">
        <v>12.1</v>
      </c>
      <c r="AN16" s="173">
        <v>9.8000000000000007</v>
      </c>
      <c r="AO16" s="228">
        <v>19.2</v>
      </c>
      <c r="AP16" s="173">
        <v>2.7</v>
      </c>
      <c r="AQ16" s="173">
        <v>37.799999999999997</v>
      </c>
      <c r="AR16" s="173">
        <v>26</v>
      </c>
      <c r="AS16" s="173">
        <v>6.9</v>
      </c>
      <c r="AT16" s="173">
        <v>9.6999999999999993</v>
      </c>
      <c r="AU16" s="173">
        <v>6.5</v>
      </c>
      <c r="AV16" s="173">
        <v>25.8</v>
      </c>
      <c r="AW16" s="173">
        <v>8.9</v>
      </c>
      <c r="AX16" s="173">
        <v>7.6</v>
      </c>
      <c r="AY16" s="173">
        <v>5.5</v>
      </c>
      <c r="AZ16" s="173">
        <v>8.1999999999999993</v>
      </c>
      <c r="BA16" s="173">
        <v>6.4</v>
      </c>
      <c r="BB16" s="173">
        <v>27.1</v>
      </c>
      <c r="BC16" s="173">
        <v>17.2</v>
      </c>
      <c r="BD16" s="173">
        <v>29.2</v>
      </c>
      <c r="BE16" s="173">
        <v>71.099999999999994</v>
      </c>
      <c r="BF16" s="173">
        <v>6.1</v>
      </c>
      <c r="BG16" s="173">
        <v>2.8</v>
      </c>
      <c r="BH16" s="173">
        <v>17.100000000000001</v>
      </c>
      <c r="BI16" s="173">
        <v>8.4</v>
      </c>
      <c r="BJ16" s="77"/>
      <c r="BK16" s="139">
        <f>SUM(C16:AN16,AP16:BI16)/58</f>
        <v>14.850000000000003</v>
      </c>
      <c r="BL16" s="232">
        <f>AO16</f>
        <v>19.2</v>
      </c>
      <c r="BM16" s="139">
        <v>13</v>
      </c>
    </row>
    <row r="17" spans="1:65">
      <c r="A17" s="177" t="s">
        <v>116</v>
      </c>
      <c r="B17" s="37" t="s">
        <v>117</v>
      </c>
      <c r="C17" s="173">
        <v>4.9000000000000004</v>
      </c>
      <c r="D17" s="173">
        <v>1</v>
      </c>
      <c r="E17" s="173">
        <v>1.9</v>
      </c>
      <c r="F17" s="173">
        <v>0.8</v>
      </c>
      <c r="G17" s="173">
        <v>9.5</v>
      </c>
      <c r="H17" s="173">
        <v>7.3</v>
      </c>
      <c r="I17" s="173">
        <v>1.8</v>
      </c>
      <c r="J17" s="173">
        <v>3.7</v>
      </c>
      <c r="K17" s="173">
        <v>2.2000000000000002</v>
      </c>
      <c r="L17" s="173">
        <v>1.1000000000000001</v>
      </c>
      <c r="M17" s="173">
        <v>5.9</v>
      </c>
      <c r="N17" s="173">
        <v>2.1</v>
      </c>
      <c r="O17" s="173">
        <v>4.0999999999999996</v>
      </c>
      <c r="P17" s="173">
        <v>0.8</v>
      </c>
      <c r="Q17" s="173">
        <v>2.2000000000000002</v>
      </c>
      <c r="R17" s="173">
        <v>8.5</v>
      </c>
      <c r="S17" s="173">
        <v>1.1000000000000001</v>
      </c>
      <c r="T17" s="173">
        <v>7.1</v>
      </c>
      <c r="U17" s="173">
        <v>3.7</v>
      </c>
      <c r="V17" s="173">
        <v>2.7</v>
      </c>
      <c r="W17" s="173">
        <v>19.100000000000001</v>
      </c>
      <c r="X17" s="173">
        <v>6.3</v>
      </c>
      <c r="Y17" s="173">
        <v>0.4</v>
      </c>
      <c r="Z17" s="173">
        <v>5.6</v>
      </c>
      <c r="AA17" s="173">
        <v>6.4</v>
      </c>
      <c r="AB17" s="173">
        <v>0.5</v>
      </c>
      <c r="AC17" s="173">
        <v>4.5</v>
      </c>
      <c r="AD17" s="173">
        <v>9.9</v>
      </c>
      <c r="AE17" s="173">
        <v>20.7</v>
      </c>
      <c r="AF17" s="173">
        <v>27.6</v>
      </c>
      <c r="AG17" s="173">
        <v>10.6</v>
      </c>
      <c r="AH17" s="173">
        <v>7.1</v>
      </c>
      <c r="AI17" s="188"/>
      <c r="AJ17" s="173">
        <v>0.2</v>
      </c>
      <c r="AK17" s="173">
        <v>0.5</v>
      </c>
      <c r="AL17" s="173">
        <v>15.8</v>
      </c>
      <c r="AM17" s="173">
        <v>21.3</v>
      </c>
      <c r="AN17" s="173">
        <v>3.7</v>
      </c>
      <c r="AO17" s="228">
        <v>17</v>
      </c>
      <c r="AP17" s="173">
        <v>1</v>
      </c>
      <c r="AQ17" s="173">
        <v>10.4</v>
      </c>
      <c r="AR17" s="173">
        <v>3.6</v>
      </c>
      <c r="AS17" s="173">
        <v>17.2</v>
      </c>
      <c r="AT17" s="173">
        <v>4.7</v>
      </c>
      <c r="AU17" s="173">
        <v>0.7</v>
      </c>
      <c r="AV17" s="173">
        <v>16.899999999999999</v>
      </c>
      <c r="AW17" s="173">
        <v>4.3</v>
      </c>
      <c r="AX17" s="173">
        <v>1</v>
      </c>
      <c r="AY17" s="173">
        <v>0.7</v>
      </c>
      <c r="AZ17" s="173">
        <v>10.9</v>
      </c>
      <c r="BA17" s="173">
        <v>4.8</v>
      </c>
      <c r="BB17" s="173">
        <v>16.5</v>
      </c>
      <c r="BC17" s="173">
        <v>8.3000000000000007</v>
      </c>
      <c r="BD17" s="173">
        <v>3</v>
      </c>
      <c r="BE17" s="188"/>
      <c r="BF17" s="173">
        <v>2.2999999999999998</v>
      </c>
      <c r="BG17" s="173">
        <v>1.2</v>
      </c>
      <c r="BH17" s="173">
        <v>13.3</v>
      </c>
      <c r="BI17" s="173">
        <v>3.4</v>
      </c>
      <c r="BJ17" s="77"/>
      <c r="BK17" s="139">
        <f>SUM(C17:AN17,AP17:BI17)/56</f>
        <v>6.371428571428571</v>
      </c>
      <c r="BL17" s="232">
        <f t="shared" ref="BL17:BL21" si="0">AO17</f>
        <v>17</v>
      </c>
      <c r="BM17" s="139">
        <v>6</v>
      </c>
    </row>
    <row r="18" spans="1:65">
      <c r="A18" s="177" t="s">
        <v>118</v>
      </c>
      <c r="B18" s="37" t="s">
        <v>119</v>
      </c>
      <c r="C18" s="173">
        <v>43.7</v>
      </c>
      <c r="D18" s="173">
        <v>66.400000000000006</v>
      </c>
      <c r="E18" s="173">
        <v>55.3</v>
      </c>
      <c r="F18" s="173">
        <v>61.8</v>
      </c>
      <c r="G18" s="173">
        <v>50.9</v>
      </c>
      <c r="H18" s="173">
        <v>76.400000000000006</v>
      </c>
      <c r="I18" s="173">
        <v>48.1</v>
      </c>
      <c r="J18" s="173">
        <v>56.9</v>
      </c>
      <c r="K18" s="173">
        <v>41.9</v>
      </c>
      <c r="L18" s="173">
        <v>24.2</v>
      </c>
      <c r="M18" s="173">
        <v>83.3</v>
      </c>
      <c r="N18" s="173">
        <v>60.4</v>
      </c>
      <c r="O18" s="173">
        <v>83.5</v>
      </c>
      <c r="P18" s="173">
        <v>31</v>
      </c>
      <c r="Q18" s="173">
        <v>61.6</v>
      </c>
      <c r="R18" s="173">
        <v>60.9</v>
      </c>
      <c r="S18" s="173">
        <v>58.7</v>
      </c>
      <c r="T18" s="173">
        <v>94.5</v>
      </c>
      <c r="U18" s="173">
        <v>90.4</v>
      </c>
      <c r="V18" s="173">
        <v>41.7</v>
      </c>
      <c r="W18" s="173">
        <v>36.1</v>
      </c>
      <c r="X18" s="173">
        <v>70.400000000000006</v>
      </c>
      <c r="Y18" s="173">
        <v>4.7</v>
      </c>
      <c r="Z18" s="173">
        <v>54.1</v>
      </c>
      <c r="AA18" s="173">
        <v>84.8</v>
      </c>
      <c r="AB18" s="173">
        <v>26.9</v>
      </c>
      <c r="AC18" s="173">
        <v>70.099999999999994</v>
      </c>
      <c r="AD18" s="173">
        <v>54</v>
      </c>
      <c r="AE18" s="173">
        <v>59.4</v>
      </c>
      <c r="AF18" s="173">
        <v>80.400000000000006</v>
      </c>
      <c r="AG18" s="173">
        <v>55.1</v>
      </c>
      <c r="AH18" s="173">
        <v>82.7</v>
      </c>
      <c r="AI18" s="173">
        <v>59.2</v>
      </c>
      <c r="AJ18" s="173">
        <v>72.599999999999994</v>
      </c>
      <c r="AK18" s="173">
        <v>58.1</v>
      </c>
      <c r="AL18" s="173">
        <v>70.599999999999994</v>
      </c>
      <c r="AM18" s="173">
        <v>28.8</v>
      </c>
      <c r="AN18" s="173">
        <v>71.599999999999994</v>
      </c>
      <c r="AO18" s="228">
        <v>79.2</v>
      </c>
      <c r="AP18" s="173">
        <v>41.1</v>
      </c>
      <c r="AQ18" s="173">
        <v>68.7</v>
      </c>
      <c r="AR18" s="173">
        <v>56.9</v>
      </c>
      <c r="AS18" s="173">
        <v>69.400000000000006</v>
      </c>
      <c r="AT18" s="173">
        <v>38.299999999999997</v>
      </c>
      <c r="AU18" s="173">
        <v>39.4</v>
      </c>
      <c r="AV18" s="173">
        <v>52.2</v>
      </c>
      <c r="AW18" s="173">
        <v>71.2</v>
      </c>
      <c r="AX18" s="173">
        <v>68</v>
      </c>
      <c r="AY18" s="173">
        <v>22.4</v>
      </c>
      <c r="AZ18" s="173">
        <v>35.700000000000003</v>
      </c>
      <c r="BA18" s="173">
        <v>87.4</v>
      </c>
      <c r="BB18" s="173">
        <v>72.099999999999994</v>
      </c>
      <c r="BC18" s="173">
        <v>46.9</v>
      </c>
      <c r="BD18" s="173">
        <v>49.5</v>
      </c>
      <c r="BE18" s="173">
        <v>86.3</v>
      </c>
      <c r="BF18" s="173">
        <v>55.2</v>
      </c>
      <c r="BG18" s="173">
        <v>66.2</v>
      </c>
      <c r="BH18" s="173">
        <v>93.9</v>
      </c>
      <c r="BI18" s="173">
        <v>80.599999999999994</v>
      </c>
      <c r="BJ18" s="77"/>
      <c r="BK18" s="139">
        <f t="shared" ref="BK18:BK20" si="1">SUM(C18:AN18,AP18:BI18)/58</f>
        <v>59.182758620689654</v>
      </c>
      <c r="BL18" s="232">
        <f t="shared" si="0"/>
        <v>79.2</v>
      </c>
      <c r="BM18" s="139">
        <v>12</v>
      </c>
    </row>
    <row r="19" spans="1:65">
      <c r="A19" s="177" t="s">
        <v>120</v>
      </c>
      <c r="B19" s="37" t="s">
        <v>117</v>
      </c>
      <c r="C19" s="173">
        <v>51.7</v>
      </c>
      <c r="D19" s="173">
        <v>29.6</v>
      </c>
      <c r="E19" s="173">
        <v>53.5</v>
      </c>
      <c r="F19" s="173">
        <v>56</v>
      </c>
      <c r="G19" s="173">
        <v>49.5</v>
      </c>
      <c r="H19" s="173">
        <v>24.8</v>
      </c>
      <c r="I19" s="173">
        <v>33</v>
      </c>
      <c r="J19" s="173">
        <v>49.6</v>
      </c>
      <c r="K19" s="173">
        <v>26.7</v>
      </c>
      <c r="L19" s="173">
        <v>28.9</v>
      </c>
      <c r="M19" s="173">
        <v>28.2</v>
      </c>
      <c r="N19" s="173">
        <v>73.2</v>
      </c>
      <c r="O19" s="173">
        <v>49.8</v>
      </c>
      <c r="P19" s="173">
        <v>28.4</v>
      </c>
      <c r="Q19" s="173">
        <v>46.1</v>
      </c>
      <c r="R19" s="173">
        <v>45</v>
      </c>
      <c r="S19" s="173">
        <v>64.8</v>
      </c>
      <c r="T19" s="173">
        <v>82.6</v>
      </c>
      <c r="U19" s="173">
        <v>36.6</v>
      </c>
      <c r="V19" s="173">
        <v>22.9</v>
      </c>
      <c r="W19" s="173">
        <v>53.6</v>
      </c>
      <c r="X19" s="173">
        <v>51.7</v>
      </c>
      <c r="Y19" s="173">
        <v>28.2</v>
      </c>
      <c r="Z19" s="173">
        <v>43.4</v>
      </c>
      <c r="AA19" s="173">
        <v>48.8</v>
      </c>
      <c r="AB19" s="173">
        <v>19.399999999999999</v>
      </c>
      <c r="AC19" s="173">
        <v>48</v>
      </c>
      <c r="AD19" s="173">
        <v>28.1</v>
      </c>
      <c r="AE19" s="173">
        <v>41.9</v>
      </c>
      <c r="AF19" s="173">
        <v>62.7</v>
      </c>
      <c r="AG19" s="173">
        <v>47.8</v>
      </c>
      <c r="AH19" s="173">
        <v>19.7</v>
      </c>
      <c r="AI19" s="173">
        <v>64.7</v>
      </c>
      <c r="AJ19" s="173">
        <v>34.299999999999997</v>
      </c>
      <c r="AK19" s="173">
        <v>52.1</v>
      </c>
      <c r="AL19" s="173">
        <v>65.599999999999994</v>
      </c>
      <c r="AM19" s="173">
        <v>38.5</v>
      </c>
      <c r="AN19" s="173">
        <v>40.4</v>
      </c>
      <c r="AO19" s="228">
        <v>33.9</v>
      </c>
      <c r="AP19" s="173">
        <v>18</v>
      </c>
      <c r="AQ19" s="173">
        <v>44.6</v>
      </c>
      <c r="AR19" s="173">
        <v>20.8</v>
      </c>
      <c r="AS19" s="173">
        <v>69.2</v>
      </c>
      <c r="AT19" s="173">
        <v>34.1</v>
      </c>
      <c r="AU19" s="173">
        <v>25.6</v>
      </c>
      <c r="AV19" s="173">
        <v>32.200000000000003</v>
      </c>
      <c r="AW19" s="173">
        <v>75.7</v>
      </c>
      <c r="AX19" s="173">
        <v>58.3</v>
      </c>
      <c r="AY19" s="173">
        <v>69.3</v>
      </c>
      <c r="AZ19" s="173">
        <v>68.3</v>
      </c>
      <c r="BA19" s="173">
        <v>48.2</v>
      </c>
      <c r="BB19" s="173">
        <v>58.3</v>
      </c>
      <c r="BC19" s="173">
        <v>48.1</v>
      </c>
      <c r="BD19" s="173">
        <v>33.4</v>
      </c>
      <c r="BE19" s="173">
        <v>70.099999999999994</v>
      </c>
      <c r="BF19" s="173">
        <v>37.799999999999997</v>
      </c>
      <c r="BG19" s="173">
        <v>47.4</v>
      </c>
      <c r="BH19" s="173">
        <v>62.7</v>
      </c>
      <c r="BI19" s="173">
        <v>48.3</v>
      </c>
      <c r="BJ19" s="77"/>
      <c r="BK19" s="139">
        <f t="shared" si="1"/>
        <v>45.520689655172426</v>
      </c>
      <c r="BL19" s="232">
        <f t="shared" si="0"/>
        <v>33.9</v>
      </c>
      <c r="BM19" s="139">
        <v>16</v>
      </c>
    </row>
    <row r="20" spans="1:65" ht="24">
      <c r="A20" s="177" t="s">
        <v>379</v>
      </c>
      <c r="B20" s="37" t="s">
        <v>380</v>
      </c>
      <c r="C20" s="189">
        <v>11.3</v>
      </c>
      <c r="D20" s="189">
        <v>10.1</v>
      </c>
      <c r="E20" s="189">
        <v>13.4</v>
      </c>
      <c r="F20" s="189">
        <v>9.1999999999999993</v>
      </c>
      <c r="G20" s="189">
        <v>25</v>
      </c>
      <c r="H20" s="189">
        <v>19.100000000000001</v>
      </c>
      <c r="I20" s="189">
        <v>6.1</v>
      </c>
      <c r="J20" s="189">
        <v>32.700000000000003</v>
      </c>
      <c r="K20" s="189">
        <v>11.8</v>
      </c>
      <c r="L20" s="189">
        <v>10.4</v>
      </c>
      <c r="M20" s="189">
        <v>12.1</v>
      </c>
      <c r="N20" s="189">
        <v>14</v>
      </c>
      <c r="O20" s="189">
        <v>8.1999999999999993</v>
      </c>
      <c r="P20" s="189">
        <v>5.4</v>
      </c>
      <c r="Q20" s="189">
        <v>11.3</v>
      </c>
      <c r="R20" s="189">
        <v>11.6</v>
      </c>
      <c r="S20" s="189">
        <v>2.8</v>
      </c>
      <c r="T20" s="189">
        <v>36.200000000000003</v>
      </c>
      <c r="U20" s="189">
        <v>4.2</v>
      </c>
      <c r="V20" s="189">
        <v>5.4</v>
      </c>
      <c r="W20" s="189">
        <v>23.5</v>
      </c>
      <c r="X20" s="189">
        <v>7.4</v>
      </c>
      <c r="Y20" s="189">
        <v>1.2</v>
      </c>
      <c r="Z20" s="189">
        <v>18.3</v>
      </c>
      <c r="AA20" s="189">
        <v>26.4</v>
      </c>
      <c r="AB20" s="189">
        <v>4.5</v>
      </c>
      <c r="AC20" s="189">
        <v>39.1</v>
      </c>
      <c r="AD20" s="189">
        <v>20.9</v>
      </c>
      <c r="AE20" s="189">
        <v>8.1</v>
      </c>
      <c r="AF20" s="189">
        <v>24</v>
      </c>
      <c r="AG20" s="189">
        <v>37.5</v>
      </c>
      <c r="AH20" s="189">
        <v>17.899999999999999</v>
      </c>
      <c r="AI20" s="189">
        <v>25.8</v>
      </c>
      <c r="AJ20" s="189">
        <v>1.1000000000000001</v>
      </c>
      <c r="AK20" s="189">
        <v>6.3</v>
      </c>
      <c r="AL20" s="189">
        <v>20.8</v>
      </c>
      <c r="AM20" s="189">
        <v>21.1</v>
      </c>
      <c r="AN20" s="189">
        <v>14.1</v>
      </c>
      <c r="AO20" s="229">
        <v>32.799999999999997</v>
      </c>
      <c r="AP20" s="189">
        <v>5</v>
      </c>
      <c r="AQ20" s="189">
        <v>20.399999999999999</v>
      </c>
      <c r="AR20" s="189">
        <v>18.600000000000001</v>
      </c>
      <c r="AS20" s="189">
        <v>29.2</v>
      </c>
      <c r="AT20" s="189">
        <v>5.4</v>
      </c>
      <c r="AU20" s="189">
        <v>7.8</v>
      </c>
      <c r="AV20" s="189">
        <v>19.5</v>
      </c>
      <c r="AW20" s="189">
        <v>19.399999999999999</v>
      </c>
      <c r="AX20" s="189">
        <v>9.3000000000000007</v>
      </c>
      <c r="AY20" s="189">
        <v>3.2</v>
      </c>
      <c r="AZ20" s="189">
        <v>16.7</v>
      </c>
      <c r="BA20" s="189">
        <v>22</v>
      </c>
      <c r="BB20" s="189">
        <v>23.2</v>
      </c>
      <c r="BC20" s="189">
        <v>16.3</v>
      </c>
      <c r="BD20" s="189">
        <v>12.7</v>
      </c>
      <c r="BE20" s="189">
        <v>25.7</v>
      </c>
      <c r="BF20" s="189">
        <v>8.1999999999999993</v>
      </c>
      <c r="BG20" s="189">
        <v>14.8</v>
      </c>
      <c r="BH20" s="189">
        <v>40.799999999999997</v>
      </c>
      <c r="BI20" s="189">
        <v>45.8</v>
      </c>
      <c r="BJ20" s="190"/>
      <c r="BK20" s="191">
        <f t="shared" si="1"/>
        <v>16.246551724137927</v>
      </c>
      <c r="BL20" s="233">
        <f t="shared" si="0"/>
        <v>32.799999999999997</v>
      </c>
      <c r="BM20" s="191">
        <v>6</v>
      </c>
    </row>
    <row r="21" spans="1:65" s="41" customFormat="1">
      <c r="A21" s="177" t="s">
        <v>121</v>
      </c>
      <c r="B21" s="42" t="s">
        <v>383</v>
      </c>
      <c r="C21" s="174">
        <v>3.2</v>
      </c>
      <c r="D21" s="174">
        <v>5.5</v>
      </c>
      <c r="E21" s="174">
        <v>2.5</v>
      </c>
      <c r="F21" s="174">
        <v>4.7</v>
      </c>
      <c r="G21" s="174">
        <v>4.9000000000000004</v>
      </c>
      <c r="H21" s="174">
        <v>12.6</v>
      </c>
      <c r="I21" s="174">
        <v>2.5</v>
      </c>
      <c r="J21" s="174">
        <v>1.5</v>
      </c>
      <c r="K21" s="188"/>
      <c r="L21" s="174">
        <v>2.4</v>
      </c>
      <c r="M21" s="174">
        <v>11.1</v>
      </c>
      <c r="N21" s="174">
        <v>10.3</v>
      </c>
      <c r="O21" s="174">
        <v>8.3000000000000007</v>
      </c>
      <c r="P21" s="174">
        <v>1.5</v>
      </c>
      <c r="Q21" s="174">
        <v>4.5</v>
      </c>
      <c r="R21" s="174">
        <v>5.6</v>
      </c>
      <c r="S21" s="174">
        <v>1.9</v>
      </c>
      <c r="T21" s="174">
        <v>9.1</v>
      </c>
      <c r="U21" s="174">
        <v>2.8</v>
      </c>
      <c r="V21" s="174">
        <v>2.7</v>
      </c>
      <c r="W21" s="174">
        <v>6</v>
      </c>
      <c r="X21" s="174">
        <v>4.7</v>
      </c>
      <c r="Y21" s="174">
        <v>2.9</v>
      </c>
      <c r="Z21" s="174">
        <v>10.7</v>
      </c>
      <c r="AA21" s="188"/>
      <c r="AB21" s="174">
        <v>2.8</v>
      </c>
      <c r="AC21" s="188"/>
      <c r="AD21" s="174">
        <v>11.8</v>
      </c>
      <c r="AE21" s="174">
        <v>6.4</v>
      </c>
      <c r="AF21" s="174">
        <v>11.8</v>
      </c>
      <c r="AG21" s="174">
        <v>13.2</v>
      </c>
      <c r="AH21" s="174">
        <v>18.600000000000001</v>
      </c>
      <c r="AI21" s="174">
        <v>1.2</v>
      </c>
      <c r="AJ21" s="174">
        <v>1.5</v>
      </c>
      <c r="AK21" s="174">
        <v>4.3</v>
      </c>
      <c r="AL21" s="174">
        <v>6</v>
      </c>
      <c r="AM21" s="174">
        <v>16.899999999999999</v>
      </c>
      <c r="AN21" s="174">
        <v>7.2</v>
      </c>
      <c r="AO21" s="228">
        <v>30.9</v>
      </c>
      <c r="AP21" s="174">
        <v>7.5</v>
      </c>
      <c r="AQ21" s="174">
        <v>10.1</v>
      </c>
      <c r="AR21" s="174">
        <v>2.4</v>
      </c>
      <c r="AS21" s="174">
        <v>2.2000000000000002</v>
      </c>
      <c r="AT21" s="188"/>
      <c r="AU21" s="174">
        <v>3.1</v>
      </c>
      <c r="AV21" s="174">
        <v>6.3</v>
      </c>
      <c r="AW21" s="174">
        <v>11</v>
      </c>
      <c r="AX21" s="174">
        <v>1.4</v>
      </c>
      <c r="AY21" s="174">
        <v>5.6</v>
      </c>
      <c r="AZ21" s="174">
        <v>12.4</v>
      </c>
      <c r="BA21" s="174">
        <v>8.1999999999999993</v>
      </c>
      <c r="BB21" s="174">
        <v>3.9</v>
      </c>
      <c r="BC21" s="174">
        <v>10.9</v>
      </c>
      <c r="BD21" s="174">
        <v>4.9000000000000004</v>
      </c>
      <c r="BE21" s="174">
        <v>11.5</v>
      </c>
      <c r="BF21" s="174">
        <v>5.4</v>
      </c>
      <c r="BG21" s="174">
        <v>5.4</v>
      </c>
      <c r="BH21" s="174">
        <v>4.4000000000000004</v>
      </c>
      <c r="BI21" s="174">
        <v>3.6</v>
      </c>
      <c r="BJ21" s="184"/>
      <c r="BK21" s="139">
        <f>SUM(C21:AN21,AP21:BI21)/54</f>
        <v>6.3666666666666636</v>
      </c>
      <c r="BL21" s="232">
        <f t="shared" si="0"/>
        <v>30.9</v>
      </c>
      <c r="BM21" s="133">
        <v>1</v>
      </c>
    </row>
    <row r="22" spans="1:65">
      <c r="A22" s="121"/>
      <c r="AO22" s="11"/>
      <c r="BJ22" s="77"/>
      <c r="BK22" s="77"/>
      <c r="BL22" s="77"/>
      <c r="BM22" s="77"/>
    </row>
    <row r="23" spans="1:65" ht="24">
      <c r="A23" s="187" t="s">
        <v>390</v>
      </c>
      <c r="AO23" s="11"/>
      <c r="BJ23" s="77"/>
      <c r="BK23" s="77"/>
      <c r="BL23" s="77"/>
      <c r="BM23" s="77"/>
    </row>
    <row r="24" spans="1:65">
      <c r="A24" s="121"/>
      <c r="AO24" s="11"/>
      <c r="BJ24" s="77"/>
      <c r="BK24" s="77"/>
      <c r="BL24" s="77"/>
      <c r="BM24" s="77"/>
    </row>
    <row r="25" spans="1:65" ht="15.6">
      <c r="A25" s="179" t="s">
        <v>122</v>
      </c>
      <c r="B25" s="145"/>
      <c r="AO25" s="11"/>
      <c r="BJ25" s="77"/>
      <c r="BK25" s="77"/>
      <c r="BL25" s="77"/>
      <c r="BM25" s="77"/>
    </row>
    <row r="26" spans="1:65" s="138" customFormat="1" ht="15.6">
      <c r="A26" s="178"/>
      <c r="AO26" s="11"/>
      <c r="BJ26" s="77"/>
      <c r="BK26" s="77"/>
      <c r="BL26" s="77"/>
      <c r="BM26" s="77"/>
    </row>
    <row r="27" spans="1:65" s="11" customFormat="1" ht="53.4">
      <c r="A27" s="180" t="s">
        <v>123</v>
      </c>
      <c r="B27" s="44" t="s">
        <v>381</v>
      </c>
      <c r="C27" s="185" t="s">
        <v>29</v>
      </c>
      <c r="D27" s="185" t="s">
        <v>344</v>
      </c>
      <c r="E27" s="185" t="s">
        <v>30</v>
      </c>
      <c r="F27" s="185" t="s">
        <v>345</v>
      </c>
      <c r="G27" s="185" t="s">
        <v>346</v>
      </c>
      <c r="H27" s="185" t="s">
        <v>31</v>
      </c>
      <c r="I27" s="185" t="s">
        <v>347</v>
      </c>
      <c r="J27" s="185" t="s">
        <v>32</v>
      </c>
      <c r="K27" s="185" t="s">
        <v>384</v>
      </c>
      <c r="L27" s="185" t="s">
        <v>348</v>
      </c>
      <c r="M27" s="185" t="s">
        <v>33</v>
      </c>
      <c r="N27" s="185" t="s">
        <v>349</v>
      </c>
      <c r="O27" s="185" t="s">
        <v>350</v>
      </c>
      <c r="P27" s="185" t="s">
        <v>351</v>
      </c>
      <c r="Q27" s="185" t="s">
        <v>352</v>
      </c>
      <c r="R27" s="185" t="s">
        <v>353</v>
      </c>
      <c r="S27" s="185" t="s">
        <v>354</v>
      </c>
      <c r="T27" s="185" t="s">
        <v>35</v>
      </c>
      <c r="U27" s="185" t="s">
        <v>36</v>
      </c>
      <c r="V27" s="185" t="s">
        <v>355</v>
      </c>
      <c r="W27" s="185" t="s">
        <v>37</v>
      </c>
      <c r="X27" s="185" t="s">
        <v>356</v>
      </c>
      <c r="Y27" s="185" t="s">
        <v>357</v>
      </c>
      <c r="Z27" s="185" t="s">
        <v>358</v>
      </c>
      <c r="AA27" s="185" t="s">
        <v>385</v>
      </c>
      <c r="AB27" s="185" t="s">
        <v>359</v>
      </c>
      <c r="AC27" s="185" t="s">
        <v>386</v>
      </c>
      <c r="AD27" s="185" t="s">
        <v>360</v>
      </c>
      <c r="AE27" s="185" t="s">
        <v>361</v>
      </c>
      <c r="AF27" s="185" t="s">
        <v>362</v>
      </c>
      <c r="AG27" s="185" t="s">
        <v>38</v>
      </c>
      <c r="AH27" s="185" t="s">
        <v>39</v>
      </c>
      <c r="AI27" s="185" t="s">
        <v>40</v>
      </c>
      <c r="AJ27" s="185" t="s">
        <v>363</v>
      </c>
      <c r="AK27" s="185" t="s">
        <v>364</v>
      </c>
      <c r="AL27" s="185" t="s">
        <v>41</v>
      </c>
      <c r="AM27" s="185" t="s">
        <v>42</v>
      </c>
      <c r="AN27" s="185" t="s">
        <v>43</v>
      </c>
      <c r="AO27" s="227" t="s">
        <v>44</v>
      </c>
      <c r="AP27" s="185" t="s">
        <v>365</v>
      </c>
      <c r="AQ27" s="185" t="s">
        <v>366</v>
      </c>
      <c r="AR27" s="185" t="s">
        <v>45</v>
      </c>
      <c r="AS27" s="185" t="s">
        <v>367</v>
      </c>
      <c r="AT27" s="185" t="s">
        <v>125</v>
      </c>
      <c r="AU27" s="185" t="s">
        <v>368</v>
      </c>
      <c r="AV27" s="185" t="s">
        <v>46</v>
      </c>
      <c r="AW27" s="185" t="s">
        <v>369</v>
      </c>
      <c r="AX27" s="185" t="s">
        <v>370</v>
      </c>
      <c r="AY27" s="185" t="s">
        <v>371</v>
      </c>
      <c r="AZ27" s="185" t="s">
        <v>47</v>
      </c>
      <c r="BA27" s="185" t="s">
        <v>372</v>
      </c>
      <c r="BB27" s="185" t="s">
        <v>373</v>
      </c>
      <c r="BC27" s="185" t="s">
        <v>48</v>
      </c>
      <c r="BD27" s="185" t="s">
        <v>374</v>
      </c>
      <c r="BE27" s="185" t="s">
        <v>34</v>
      </c>
      <c r="BF27" s="185" t="s">
        <v>375</v>
      </c>
      <c r="BG27" s="185" t="s">
        <v>376</v>
      </c>
      <c r="BH27" s="185" t="s">
        <v>377</v>
      </c>
      <c r="BI27" s="185" t="s">
        <v>378</v>
      </c>
      <c r="BJ27" s="136"/>
      <c r="BK27" s="175" t="s">
        <v>391</v>
      </c>
      <c r="BL27" s="231" t="s">
        <v>44</v>
      </c>
      <c r="BM27" s="175" t="s">
        <v>392</v>
      </c>
    </row>
    <row r="28" spans="1:65" s="11" customFormat="1">
      <c r="A28" s="181" t="s">
        <v>115</v>
      </c>
      <c r="B28" s="182" t="s">
        <v>388</v>
      </c>
      <c r="C28" s="183">
        <v>18.299999999999997</v>
      </c>
      <c r="D28" s="183">
        <v>21.7</v>
      </c>
      <c r="E28" s="183">
        <v>44.6</v>
      </c>
      <c r="F28" s="183">
        <v>27</v>
      </c>
      <c r="G28" s="183">
        <v>52.3</v>
      </c>
      <c r="H28" s="183">
        <v>64.8</v>
      </c>
      <c r="I28" s="183">
        <v>46.8</v>
      </c>
      <c r="J28" s="183">
        <v>33.199999999999996</v>
      </c>
      <c r="K28" s="183">
        <v>30.700000000000003</v>
      </c>
      <c r="L28" s="183">
        <v>61.5</v>
      </c>
      <c r="M28" s="183">
        <v>52.699999999999996</v>
      </c>
      <c r="N28" s="183">
        <v>32.1</v>
      </c>
      <c r="O28" s="183">
        <v>70.3</v>
      </c>
      <c r="P28" s="183">
        <v>29.200000000000003</v>
      </c>
      <c r="Q28" s="183">
        <v>53.8</v>
      </c>
      <c r="R28" s="183">
        <v>37.5</v>
      </c>
      <c r="S28" s="183">
        <v>20.7</v>
      </c>
      <c r="T28" s="183">
        <v>14.399999999999999</v>
      </c>
      <c r="U28" s="183">
        <v>5.0999999999999996</v>
      </c>
      <c r="V28" s="183">
        <v>34.6</v>
      </c>
      <c r="W28" s="183">
        <v>56.4</v>
      </c>
      <c r="X28" s="183">
        <v>33.200000000000003</v>
      </c>
      <c r="Y28" s="183">
        <v>29</v>
      </c>
      <c r="Z28" s="183">
        <v>64.400000000000006</v>
      </c>
      <c r="AA28" s="183">
        <v>39.6</v>
      </c>
      <c r="AB28" s="183">
        <v>48.7</v>
      </c>
      <c r="AC28" s="183">
        <v>43.400000000000006</v>
      </c>
      <c r="AD28" s="183">
        <v>82.4</v>
      </c>
      <c r="AE28" s="183">
        <v>51.599999999999994</v>
      </c>
      <c r="AF28" s="183">
        <v>33.6</v>
      </c>
      <c r="AG28" s="183">
        <v>50.4</v>
      </c>
      <c r="AH28" s="183">
        <v>57.400000000000006</v>
      </c>
      <c r="AI28" s="183">
        <v>15.5</v>
      </c>
      <c r="AJ28" s="183">
        <v>26.900000000000002</v>
      </c>
      <c r="AK28" s="183">
        <v>19.700000000000003</v>
      </c>
      <c r="AL28" s="183">
        <v>42.2</v>
      </c>
      <c r="AM28" s="183">
        <v>44.800000000000004</v>
      </c>
      <c r="AN28" s="183">
        <v>54.2</v>
      </c>
      <c r="AO28" s="230">
        <v>59.099999999999994</v>
      </c>
      <c r="AP28" s="183">
        <v>20</v>
      </c>
      <c r="AQ28" s="183">
        <v>69.699999999999989</v>
      </c>
      <c r="AR28" s="183">
        <v>67</v>
      </c>
      <c r="AS28" s="183">
        <v>28.9</v>
      </c>
      <c r="AT28" s="183">
        <v>50.5</v>
      </c>
      <c r="AU28" s="183">
        <v>23.6</v>
      </c>
      <c r="AV28" s="183">
        <v>56.1</v>
      </c>
      <c r="AW28" s="183">
        <v>16.7</v>
      </c>
      <c r="AX28" s="183">
        <v>39.5</v>
      </c>
      <c r="AY28" s="183">
        <v>26.3</v>
      </c>
      <c r="AZ28" s="183">
        <v>30.7</v>
      </c>
      <c r="BA28" s="183">
        <v>23.299999999999997</v>
      </c>
      <c r="BB28" s="183">
        <v>42.2</v>
      </c>
      <c r="BC28" s="183">
        <v>49.8</v>
      </c>
      <c r="BD28" s="183">
        <v>71.3</v>
      </c>
      <c r="BE28" s="183">
        <v>93.699999999999989</v>
      </c>
      <c r="BF28" s="183">
        <v>34.1</v>
      </c>
      <c r="BG28" s="183">
        <v>30.900000000000002</v>
      </c>
      <c r="BH28" s="183">
        <v>40.400000000000006</v>
      </c>
      <c r="BI28" s="183">
        <v>24.5</v>
      </c>
      <c r="BJ28" s="136"/>
      <c r="BK28" s="139">
        <f>SUM(C28:AN28,AP28:BI28)/58</f>
        <v>41.101724137931043</v>
      </c>
      <c r="BL28" s="232">
        <f>AO28</f>
        <v>59.099999999999994</v>
      </c>
      <c r="BM28" s="139">
        <v>10</v>
      </c>
    </row>
    <row r="29" spans="1:65" s="11" customFormat="1">
      <c r="A29" s="181" t="s">
        <v>116</v>
      </c>
      <c r="B29" s="182" t="s">
        <v>388</v>
      </c>
      <c r="C29" s="183">
        <v>17.399999999999999</v>
      </c>
      <c r="D29" s="183">
        <v>3.9</v>
      </c>
      <c r="E29" s="183">
        <v>9.9</v>
      </c>
      <c r="F29" s="183">
        <v>9.1000000000000014</v>
      </c>
      <c r="G29" s="183">
        <v>29.6</v>
      </c>
      <c r="H29" s="183">
        <v>32.1</v>
      </c>
      <c r="I29" s="183">
        <v>8.4</v>
      </c>
      <c r="J29" s="183">
        <v>16.5</v>
      </c>
      <c r="K29" s="183">
        <v>13.399999999999999</v>
      </c>
      <c r="L29" s="183">
        <v>11.7</v>
      </c>
      <c r="M29" s="183">
        <v>32.700000000000003</v>
      </c>
      <c r="N29" s="183">
        <v>8.6999999999999993</v>
      </c>
      <c r="O29" s="183">
        <v>24.6</v>
      </c>
      <c r="P29" s="183">
        <v>3.9000000000000004</v>
      </c>
      <c r="Q29" s="183">
        <v>10.399999999999999</v>
      </c>
      <c r="R29" s="183">
        <v>29.7</v>
      </c>
      <c r="S29" s="183">
        <v>4.0999999999999996</v>
      </c>
      <c r="T29" s="183">
        <v>19.799999999999997</v>
      </c>
      <c r="U29" s="183">
        <v>20.399999999999999</v>
      </c>
      <c r="V29" s="183">
        <v>15.3</v>
      </c>
      <c r="W29" s="183">
        <v>37.799999999999997</v>
      </c>
      <c r="X29" s="183">
        <v>23.400000000000002</v>
      </c>
      <c r="Y29" s="183">
        <v>2.2000000000000002</v>
      </c>
      <c r="Z29" s="183">
        <v>15.6</v>
      </c>
      <c r="AA29" s="183">
        <v>26.299999999999997</v>
      </c>
      <c r="AB29" s="183">
        <v>7.3</v>
      </c>
      <c r="AC29" s="183">
        <v>20</v>
      </c>
      <c r="AD29" s="183">
        <v>40.200000000000003</v>
      </c>
      <c r="AE29" s="183">
        <v>48.099999999999994</v>
      </c>
      <c r="AF29" s="183">
        <v>57</v>
      </c>
      <c r="AG29" s="183">
        <v>40.6</v>
      </c>
      <c r="AH29" s="183">
        <v>51.4</v>
      </c>
      <c r="AI29" s="193"/>
      <c r="AJ29" s="183">
        <v>2.4000000000000004</v>
      </c>
      <c r="AK29" s="183">
        <v>2.5</v>
      </c>
      <c r="AL29" s="183">
        <v>39.799999999999997</v>
      </c>
      <c r="AM29" s="183">
        <v>59.099999999999994</v>
      </c>
      <c r="AN29" s="183">
        <v>25.2</v>
      </c>
      <c r="AO29" s="230">
        <v>51.4</v>
      </c>
      <c r="AP29" s="183">
        <v>19</v>
      </c>
      <c r="AQ29" s="183">
        <v>28.6</v>
      </c>
      <c r="AR29" s="183">
        <v>14.299999999999999</v>
      </c>
      <c r="AS29" s="183">
        <v>46.7</v>
      </c>
      <c r="AT29" s="183">
        <v>25.7</v>
      </c>
      <c r="AU29" s="183">
        <v>3.7</v>
      </c>
      <c r="AV29" s="183">
        <v>46.599999999999994</v>
      </c>
      <c r="AW29" s="183">
        <v>18.100000000000001</v>
      </c>
      <c r="AX29" s="183">
        <v>7.2</v>
      </c>
      <c r="AY29" s="183">
        <v>8.7999999999999989</v>
      </c>
      <c r="AZ29" s="183">
        <v>34.6</v>
      </c>
      <c r="BA29" s="183">
        <v>13.8</v>
      </c>
      <c r="BB29" s="183">
        <v>33.1</v>
      </c>
      <c r="BC29" s="183">
        <v>27.1</v>
      </c>
      <c r="BD29" s="183">
        <v>12.7</v>
      </c>
      <c r="BE29" s="193"/>
      <c r="BF29" s="183">
        <v>17</v>
      </c>
      <c r="BG29" s="183">
        <v>8.1999999999999993</v>
      </c>
      <c r="BH29" s="183">
        <v>32.799999999999997</v>
      </c>
      <c r="BI29" s="183">
        <v>19.899999999999999</v>
      </c>
      <c r="BJ29" s="136"/>
      <c r="BK29" s="139">
        <f>SUM(C29:AN29,AP29:BI29)/56</f>
        <v>22.11428571428571</v>
      </c>
      <c r="BL29" s="232">
        <f t="shared" ref="BL29:BL33" si="2">AO29</f>
        <v>51.4</v>
      </c>
      <c r="BM29" s="139">
        <v>3</v>
      </c>
    </row>
    <row r="30" spans="1:65" s="11" customFormat="1">
      <c r="A30" s="181" t="s">
        <v>118</v>
      </c>
      <c r="B30" s="182" t="s">
        <v>389</v>
      </c>
      <c r="C30" s="186">
        <v>43.7</v>
      </c>
      <c r="D30" s="186">
        <v>66.400000000000006</v>
      </c>
      <c r="E30" s="186">
        <v>55.3</v>
      </c>
      <c r="F30" s="186">
        <v>61.8</v>
      </c>
      <c r="G30" s="186">
        <v>50.9</v>
      </c>
      <c r="H30" s="186">
        <v>76.400000000000006</v>
      </c>
      <c r="I30" s="186">
        <v>48.1</v>
      </c>
      <c r="J30" s="186">
        <v>56.9</v>
      </c>
      <c r="K30" s="186">
        <v>41.9</v>
      </c>
      <c r="L30" s="186">
        <v>24.2</v>
      </c>
      <c r="M30" s="186">
        <v>83.3</v>
      </c>
      <c r="N30" s="186">
        <v>60.4</v>
      </c>
      <c r="O30" s="186">
        <v>83.5</v>
      </c>
      <c r="P30" s="186">
        <v>31</v>
      </c>
      <c r="Q30" s="186">
        <v>61.6</v>
      </c>
      <c r="R30" s="186">
        <v>60.9</v>
      </c>
      <c r="S30" s="186">
        <v>58.7</v>
      </c>
      <c r="T30" s="186">
        <v>94.5</v>
      </c>
      <c r="U30" s="186">
        <v>90.4</v>
      </c>
      <c r="V30" s="186">
        <v>41.7</v>
      </c>
      <c r="W30" s="186">
        <v>36.1</v>
      </c>
      <c r="X30" s="186">
        <v>70.400000000000006</v>
      </c>
      <c r="Y30" s="186">
        <v>4.7</v>
      </c>
      <c r="Z30" s="186">
        <v>54.1</v>
      </c>
      <c r="AA30" s="186">
        <v>84.8</v>
      </c>
      <c r="AB30" s="186">
        <v>26.9</v>
      </c>
      <c r="AC30" s="186">
        <v>70.099999999999994</v>
      </c>
      <c r="AD30" s="186">
        <v>54</v>
      </c>
      <c r="AE30" s="186">
        <v>59.4</v>
      </c>
      <c r="AF30" s="186">
        <v>80.400000000000006</v>
      </c>
      <c r="AG30" s="186">
        <v>55.1</v>
      </c>
      <c r="AH30" s="186">
        <v>82.7</v>
      </c>
      <c r="AI30" s="186">
        <v>59.2</v>
      </c>
      <c r="AJ30" s="186">
        <v>72.599999999999994</v>
      </c>
      <c r="AK30" s="186">
        <v>58.1</v>
      </c>
      <c r="AL30" s="186">
        <v>70.599999999999994</v>
      </c>
      <c r="AM30" s="186">
        <v>28.8</v>
      </c>
      <c r="AN30" s="186">
        <v>71.599999999999994</v>
      </c>
      <c r="AO30" s="228">
        <v>79.2</v>
      </c>
      <c r="AP30" s="186">
        <v>41.1</v>
      </c>
      <c r="AQ30" s="186">
        <v>68.7</v>
      </c>
      <c r="AR30" s="186">
        <v>56.9</v>
      </c>
      <c r="AS30" s="186">
        <v>69.400000000000006</v>
      </c>
      <c r="AT30" s="186">
        <v>38.299999999999997</v>
      </c>
      <c r="AU30" s="186">
        <v>39.4</v>
      </c>
      <c r="AV30" s="186">
        <v>52.2</v>
      </c>
      <c r="AW30" s="186">
        <v>71.2</v>
      </c>
      <c r="AX30" s="186">
        <v>68</v>
      </c>
      <c r="AY30" s="186">
        <v>22.4</v>
      </c>
      <c r="AZ30" s="186">
        <v>35.700000000000003</v>
      </c>
      <c r="BA30" s="186">
        <v>87.4</v>
      </c>
      <c r="BB30" s="186">
        <v>72.099999999999994</v>
      </c>
      <c r="BC30" s="186">
        <v>46.9</v>
      </c>
      <c r="BD30" s="186">
        <v>49.5</v>
      </c>
      <c r="BE30" s="186">
        <v>86.3</v>
      </c>
      <c r="BF30" s="186">
        <v>55.2</v>
      </c>
      <c r="BG30" s="186">
        <v>66.2</v>
      </c>
      <c r="BH30" s="186">
        <v>93.9</v>
      </c>
      <c r="BI30" s="186">
        <v>80.599999999999994</v>
      </c>
      <c r="BJ30" s="136"/>
      <c r="BK30" s="139">
        <f t="shared" ref="BK30:BK32" si="3">SUM(C30:AN30,AP30:BI30)/58</f>
        <v>59.182758620689654</v>
      </c>
      <c r="BL30" s="232">
        <f t="shared" si="2"/>
        <v>79.2</v>
      </c>
      <c r="BM30" s="139">
        <v>12</v>
      </c>
    </row>
    <row r="31" spans="1:65" s="11" customFormat="1">
      <c r="A31" s="181" t="s">
        <v>120</v>
      </c>
      <c r="B31" s="182" t="s">
        <v>117</v>
      </c>
      <c r="C31" s="183">
        <v>78.900000000000006</v>
      </c>
      <c r="D31" s="183">
        <v>79.599999999999994</v>
      </c>
      <c r="E31" s="183">
        <v>85.2</v>
      </c>
      <c r="F31" s="183">
        <v>86.7</v>
      </c>
      <c r="G31" s="183">
        <v>82.7</v>
      </c>
      <c r="H31" s="183">
        <v>79.599999999999994</v>
      </c>
      <c r="I31" s="183">
        <v>85.3</v>
      </c>
      <c r="J31" s="183">
        <v>89.9</v>
      </c>
      <c r="K31" s="183">
        <v>70.5</v>
      </c>
      <c r="L31" s="183">
        <v>87.8</v>
      </c>
      <c r="M31" s="183">
        <v>82.3</v>
      </c>
      <c r="N31" s="183">
        <v>94.2</v>
      </c>
      <c r="O31" s="183">
        <v>88</v>
      </c>
      <c r="P31" s="183">
        <v>79.199999999999989</v>
      </c>
      <c r="Q31" s="183">
        <v>79.300000000000011</v>
      </c>
      <c r="R31" s="183">
        <v>83.4</v>
      </c>
      <c r="S31" s="183">
        <v>94.1</v>
      </c>
      <c r="T31" s="183">
        <v>95.6</v>
      </c>
      <c r="U31" s="183">
        <v>63.8</v>
      </c>
      <c r="V31" s="183">
        <v>84.699999999999989</v>
      </c>
      <c r="W31" s="183">
        <v>79.7</v>
      </c>
      <c r="X31" s="183">
        <v>86.300000000000011</v>
      </c>
      <c r="Y31" s="183">
        <v>72</v>
      </c>
      <c r="Z31" s="183">
        <v>87</v>
      </c>
      <c r="AA31" s="183">
        <v>86</v>
      </c>
      <c r="AB31" s="183">
        <v>74.400000000000006</v>
      </c>
      <c r="AC31" s="183">
        <v>75.599999999999994</v>
      </c>
      <c r="AD31" s="183">
        <v>71.7</v>
      </c>
      <c r="AE31" s="183">
        <v>75</v>
      </c>
      <c r="AF31" s="183">
        <v>82.2</v>
      </c>
      <c r="AG31" s="183">
        <v>92.699999999999989</v>
      </c>
      <c r="AH31" s="183">
        <v>82.2</v>
      </c>
      <c r="AI31" s="183">
        <v>84.800000000000011</v>
      </c>
      <c r="AJ31" s="183">
        <v>80.599999999999994</v>
      </c>
      <c r="AK31" s="183">
        <v>77</v>
      </c>
      <c r="AL31" s="183">
        <v>91.8</v>
      </c>
      <c r="AM31" s="183">
        <v>76.2</v>
      </c>
      <c r="AN31" s="183">
        <v>87.699999999999989</v>
      </c>
      <c r="AO31" s="230">
        <v>74.8</v>
      </c>
      <c r="AP31" s="183">
        <v>73.900000000000006</v>
      </c>
      <c r="AQ31" s="183">
        <v>79.900000000000006</v>
      </c>
      <c r="AR31" s="183">
        <v>67.3</v>
      </c>
      <c r="AS31" s="183">
        <v>82.4</v>
      </c>
      <c r="AT31" s="183">
        <v>90.5</v>
      </c>
      <c r="AU31" s="183">
        <v>74.099999999999994</v>
      </c>
      <c r="AV31" s="183">
        <v>68.300000000000011</v>
      </c>
      <c r="AW31" s="183">
        <v>96.800000000000011</v>
      </c>
      <c r="AX31" s="183">
        <v>91.199999999999989</v>
      </c>
      <c r="AY31" s="183">
        <v>93.1</v>
      </c>
      <c r="AZ31" s="183">
        <v>91.8</v>
      </c>
      <c r="BA31" s="183">
        <v>81.300000000000011</v>
      </c>
      <c r="BB31" s="183">
        <v>85.699999999999989</v>
      </c>
      <c r="BC31" s="183">
        <v>83.2</v>
      </c>
      <c r="BD31" s="183">
        <v>85.3</v>
      </c>
      <c r="BE31" s="183">
        <v>98.699999999999989</v>
      </c>
      <c r="BF31" s="183">
        <v>79.699999999999989</v>
      </c>
      <c r="BG31" s="183">
        <v>88.4</v>
      </c>
      <c r="BH31" s="183">
        <v>86.1</v>
      </c>
      <c r="BI31" s="183">
        <v>80.099999999999994</v>
      </c>
      <c r="BJ31" s="136"/>
      <c r="BK31" s="139">
        <f t="shared" si="3"/>
        <v>82.956896551724128</v>
      </c>
      <c r="BL31" s="232">
        <f t="shared" si="2"/>
        <v>74.8</v>
      </c>
      <c r="BM31" s="139">
        <v>10</v>
      </c>
    </row>
    <row r="32" spans="1:65" s="11" customFormat="1" ht="24">
      <c r="A32" s="181" t="s">
        <v>379</v>
      </c>
      <c r="B32" s="182" t="s">
        <v>387</v>
      </c>
      <c r="C32" s="183">
        <v>45.900000000000006</v>
      </c>
      <c r="D32" s="183">
        <v>59.6</v>
      </c>
      <c r="E32" s="183">
        <v>58.999999999999993</v>
      </c>
      <c r="F32" s="183">
        <v>42.8</v>
      </c>
      <c r="G32" s="183">
        <v>65.099999999999994</v>
      </c>
      <c r="H32" s="183">
        <v>41.400000000000006</v>
      </c>
      <c r="I32" s="183">
        <v>42.6</v>
      </c>
      <c r="J32" s="183">
        <v>72.5</v>
      </c>
      <c r="K32" s="183">
        <v>53.8</v>
      </c>
      <c r="L32" s="183">
        <v>44.3</v>
      </c>
      <c r="M32" s="183">
        <v>53.199999999999996</v>
      </c>
      <c r="N32" s="183">
        <v>50.1</v>
      </c>
      <c r="O32" s="183">
        <v>62.7</v>
      </c>
      <c r="P32" s="183">
        <v>38.299999999999997</v>
      </c>
      <c r="Q32" s="183">
        <v>44.099999999999994</v>
      </c>
      <c r="R32" s="183">
        <v>48.2</v>
      </c>
      <c r="S32" s="183">
        <v>10.5</v>
      </c>
      <c r="T32" s="183">
        <v>87.3</v>
      </c>
      <c r="U32" s="183">
        <v>34.800000000000004</v>
      </c>
      <c r="V32" s="183">
        <v>32.299999999999997</v>
      </c>
      <c r="W32" s="183">
        <v>60.6</v>
      </c>
      <c r="X32" s="183">
        <v>55</v>
      </c>
      <c r="Y32" s="183">
        <v>8.6</v>
      </c>
      <c r="Z32" s="183">
        <v>66.2</v>
      </c>
      <c r="AA32" s="183">
        <v>78.7</v>
      </c>
      <c r="AB32" s="183">
        <v>29.299999999999997</v>
      </c>
      <c r="AC32" s="183">
        <v>72.300000000000011</v>
      </c>
      <c r="AD32" s="183">
        <v>66.5</v>
      </c>
      <c r="AE32" s="183">
        <v>42.5</v>
      </c>
      <c r="AF32" s="183">
        <v>54.7</v>
      </c>
      <c r="AG32" s="183">
        <v>87</v>
      </c>
      <c r="AH32" s="183">
        <v>47</v>
      </c>
      <c r="AI32" s="183">
        <v>49.300000000000004</v>
      </c>
      <c r="AJ32" s="183">
        <v>30.7</v>
      </c>
      <c r="AK32" s="183">
        <v>37.4</v>
      </c>
      <c r="AL32" s="183">
        <v>76.399999999999991</v>
      </c>
      <c r="AM32" s="183">
        <v>72.7</v>
      </c>
      <c r="AN32" s="183">
        <v>55.699999999999996</v>
      </c>
      <c r="AO32" s="230">
        <v>61.599999999999994</v>
      </c>
      <c r="AP32" s="183">
        <v>28.7</v>
      </c>
      <c r="AQ32" s="183">
        <v>46.1</v>
      </c>
      <c r="AR32" s="183">
        <v>57</v>
      </c>
      <c r="AS32" s="183">
        <v>75.3</v>
      </c>
      <c r="AT32" s="183">
        <v>49.8</v>
      </c>
      <c r="AU32" s="183">
        <v>36.700000000000003</v>
      </c>
      <c r="AV32" s="183">
        <v>69.7</v>
      </c>
      <c r="AW32" s="183">
        <v>68.8</v>
      </c>
      <c r="AX32" s="183">
        <v>58.3</v>
      </c>
      <c r="AY32" s="183">
        <v>22.1</v>
      </c>
      <c r="AZ32" s="183">
        <v>65.400000000000006</v>
      </c>
      <c r="BA32" s="183">
        <v>51.3</v>
      </c>
      <c r="BB32" s="183">
        <v>64</v>
      </c>
      <c r="BC32" s="183">
        <v>52.7</v>
      </c>
      <c r="BD32" s="183">
        <v>47.7</v>
      </c>
      <c r="BE32" s="183">
        <v>79.2</v>
      </c>
      <c r="BF32" s="183">
        <v>41.3</v>
      </c>
      <c r="BG32" s="183">
        <v>49.7</v>
      </c>
      <c r="BH32" s="183">
        <v>80.099999999999994</v>
      </c>
      <c r="BI32" s="183">
        <v>69.899999999999991</v>
      </c>
      <c r="BJ32" s="136"/>
      <c r="BK32" s="191">
        <f t="shared" si="3"/>
        <v>53.32586206896552</v>
      </c>
      <c r="BL32" s="233">
        <f t="shared" si="2"/>
        <v>61.599999999999994</v>
      </c>
      <c r="BM32" s="191">
        <v>20</v>
      </c>
    </row>
    <row r="33" spans="1:65" s="11" customFormat="1">
      <c r="A33" s="181" t="s">
        <v>121</v>
      </c>
      <c r="B33" s="182" t="s">
        <v>382</v>
      </c>
      <c r="C33" s="183">
        <v>24.700000000000003</v>
      </c>
      <c r="D33" s="183">
        <v>48.7</v>
      </c>
      <c r="E33" s="183">
        <v>31.5</v>
      </c>
      <c r="F33" s="183">
        <v>30.900000000000002</v>
      </c>
      <c r="G33" s="183">
        <v>25.5</v>
      </c>
      <c r="H33" s="183">
        <v>28.6</v>
      </c>
      <c r="I33" s="183">
        <v>29.099999999999998</v>
      </c>
      <c r="J33" s="183">
        <v>23.9</v>
      </c>
      <c r="K33" s="192"/>
      <c r="L33" s="183">
        <v>22.099999999999998</v>
      </c>
      <c r="M33" s="183">
        <v>41.4</v>
      </c>
      <c r="N33" s="183">
        <v>30.700000000000003</v>
      </c>
      <c r="O33" s="183">
        <v>40.900000000000006</v>
      </c>
      <c r="P33" s="183">
        <v>36.299999999999997</v>
      </c>
      <c r="Q33" s="183">
        <v>27.900000000000002</v>
      </c>
      <c r="R33" s="183">
        <v>40.9</v>
      </c>
      <c r="S33" s="183">
        <v>30</v>
      </c>
      <c r="T33" s="183">
        <v>42.6</v>
      </c>
      <c r="U33" s="183">
        <v>11.2</v>
      </c>
      <c r="V33" s="183">
        <v>34.9</v>
      </c>
      <c r="W33" s="183">
        <v>43.1</v>
      </c>
      <c r="X33" s="183">
        <v>50.2</v>
      </c>
      <c r="Y33" s="183">
        <v>33.6</v>
      </c>
      <c r="Z33" s="183">
        <v>56.5</v>
      </c>
      <c r="AA33" s="192"/>
      <c r="AB33" s="183">
        <v>42.099999999999994</v>
      </c>
      <c r="AC33" s="192"/>
      <c r="AD33" s="183">
        <v>62.8</v>
      </c>
      <c r="AE33" s="183">
        <v>45.9</v>
      </c>
      <c r="AF33" s="183">
        <v>32.4</v>
      </c>
      <c r="AG33" s="183">
        <v>70.5</v>
      </c>
      <c r="AH33" s="183">
        <v>50.699999999999996</v>
      </c>
      <c r="AI33" s="183">
        <v>7.5</v>
      </c>
      <c r="AJ33" s="183">
        <v>46.699999999999996</v>
      </c>
      <c r="AK33" s="183">
        <v>34.9</v>
      </c>
      <c r="AL33" s="183">
        <v>54.300000000000004</v>
      </c>
      <c r="AM33" s="183">
        <v>82.1</v>
      </c>
      <c r="AN33" s="183">
        <v>34.4</v>
      </c>
      <c r="AO33" s="230">
        <v>59.7</v>
      </c>
      <c r="AP33" s="183">
        <v>30.1</v>
      </c>
      <c r="AQ33" s="183">
        <v>32.900000000000006</v>
      </c>
      <c r="AR33" s="183">
        <v>26.9</v>
      </c>
      <c r="AS33" s="183">
        <v>47.600000000000009</v>
      </c>
      <c r="AT33" s="192"/>
      <c r="AU33" s="183">
        <v>20.8</v>
      </c>
      <c r="AV33" s="183">
        <v>55.9</v>
      </c>
      <c r="AW33" s="183">
        <v>38.4</v>
      </c>
      <c r="AX33" s="183">
        <v>24.299999999999997</v>
      </c>
      <c r="AY33" s="183">
        <v>41.500000000000007</v>
      </c>
      <c r="AZ33" s="183">
        <v>42</v>
      </c>
      <c r="BA33" s="183">
        <v>34.099999999999994</v>
      </c>
      <c r="BB33" s="183">
        <v>18.8</v>
      </c>
      <c r="BC33" s="183">
        <v>60.199999999999996</v>
      </c>
      <c r="BD33" s="183">
        <v>40.800000000000004</v>
      </c>
      <c r="BE33" s="183">
        <v>57.1</v>
      </c>
      <c r="BF33" s="183">
        <v>45.099999999999994</v>
      </c>
      <c r="BG33" s="183">
        <v>24.300000000000004</v>
      </c>
      <c r="BH33" s="183">
        <v>23.5</v>
      </c>
      <c r="BI33" s="183">
        <v>8.5</v>
      </c>
      <c r="BJ33" s="136"/>
      <c r="BK33" s="139">
        <f>SUM(C33:AN33,AP33:BI33)/54</f>
        <v>37.449999999999996</v>
      </c>
      <c r="BL33" s="232">
        <f t="shared" si="2"/>
        <v>59.7</v>
      </c>
      <c r="BM33" s="133">
        <v>5</v>
      </c>
    </row>
    <row r="35" spans="1:65" ht="22.05" customHeight="1">
      <c r="A35" s="251" t="s">
        <v>390</v>
      </c>
      <c r="B35" s="252"/>
    </row>
  </sheetData>
  <mergeCells count="2">
    <mergeCell ref="B5:K5"/>
    <mergeCell ref="A35:B35"/>
  </mergeCells>
  <hyperlinks>
    <hyperlink ref="B6" r:id="rId1"/>
    <hyperlink ref="B28" location="_ftn1" display="_ftn1"/>
    <hyperlink ref="B16" location="_ftn1" display="_ftn1"/>
  </hyperlinks>
  <pageMargins left="0.7" right="0.7" top="0.78740157499999996" bottom="0.78740157499999996" header="0.3" footer="0.3"/>
  <pageSetup paperSize="9"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K5" sqref="K5"/>
    </sheetView>
  </sheetViews>
  <sheetFormatPr baseColWidth="10" defaultRowHeight="14.4"/>
  <cols>
    <col min="10" max="10" width="11.5546875" style="210"/>
    <col min="12" max="12" width="17.109375" style="210" customWidth="1"/>
    <col min="13" max="13" width="12.109375" customWidth="1"/>
    <col min="14" max="14" width="20.21875" customWidth="1"/>
  </cols>
  <sheetData>
    <row r="1" spans="1:14" ht="18">
      <c r="A1" s="142" t="s">
        <v>454</v>
      </c>
    </row>
    <row r="2" spans="1:14">
      <c r="M2" s="253"/>
    </row>
    <row r="3" spans="1:14">
      <c r="A3" s="210" t="s">
        <v>2</v>
      </c>
      <c r="B3" t="s">
        <v>455</v>
      </c>
    </row>
    <row r="4" spans="1:14">
      <c r="A4" s="210" t="s">
        <v>5</v>
      </c>
      <c r="B4" t="s">
        <v>456</v>
      </c>
      <c r="M4" s="253"/>
    </row>
    <row r="5" spans="1:14">
      <c r="A5" s="210" t="s">
        <v>7</v>
      </c>
      <c r="B5" s="122" t="s">
        <v>457</v>
      </c>
      <c r="M5" s="253"/>
    </row>
    <row r="6" spans="1:14">
      <c r="K6" s="210"/>
      <c r="M6" s="253"/>
      <c r="N6" s="210"/>
    </row>
    <row r="7" spans="1:14">
      <c r="M7" s="253"/>
    </row>
    <row r="8" spans="1:14">
      <c r="K8" s="236"/>
      <c r="L8" s="235" t="s">
        <v>460</v>
      </c>
      <c r="M8" s="235" t="s">
        <v>458</v>
      </c>
      <c r="N8" s="235" t="s">
        <v>459</v>
      </c>
    </row>
    <row r="9" spans="1:14" ht="28.8">
      <c r="K9" s="235" t="s">
        <v>462</v>
      </c>
      <c r="L9" s="256" t="s">
        <v>461</v>
      </c>
      <c r="M9" s="256" t="s">
        <v>79</v>
      </c>
      <c r="N9" s="236" t="s">
        <v>461</v>
      </c>
    </row>
    <row r="10" spans="1:14">
      <c r="K10" s="235"/>
      <c r="L10" s="256" t="s">
        <v>80</v>
      </c>
      <c r="M10" s="256">
        <v>1</v>
      </c>
      <c r="N10" s="236" t="s">
        <v>463</v>
      </c>
    </row>
    <row r="11" spans="1:14" ht="28.8">
      <c r="K11" s="235"/>
      <c r="L11" s="256"/>
      <c r="M11" s="256" t="s">
        <v>464</v>
      </c>
      <c r="N11" s="236" t="s">
        <v>465</v>
      </c>
    </row>
    <row r="12" spans="1:14">
      <c r="K12" s="235"/>
      <c r="L12" s="256"/>
      <c r="M12" s="256">
        <v>2</v>
      </c>
      <c r="N12" s="236" t="s">
        <v>466</v>
      </c>
    </row>
    <row r="13" spans="1:14">
      <c r="K13" s="235"/>
      <c r="L13" s="256"/>
      <c r="M13" s="256">
        <v>3</v>
      </c>
      <c r="N13" s="236" t="s">
        <v>467</v>
      </c>
    </row>
    <row r="14" spans="1:14">
      <c r="K14" s="235"/>
      <c r="L14" s="256"/>
      <c r="M14" s="256" t="s">
        <v>468</v>
      </c>
      <c r="N14" s="236" t="s">
        <v>469</v>
      </c>
    </row>
    <row r="15" spans="1:14">
      <c r="K15" s="235"/>
      <c r="L15" s="256"/>
      <c r="M15" s="256" t="s">
        <v>470</v>
      </c>
      <c r="N15" s="236" t="s">
        <v>471</v>
      </c>
    </row>
    <row r="16" spans="1:14">
      <c r="K16" s="235"/>
      <c r="L16" s="256"/>
      <c r="M16" s="256">
        <v>5</v>
      </c>
      <c r="N16" s="236" t="s">
        <v>472</v>
      </c>
    </row>
    <row r="17" spans="11:14">
      <c r="K17" s="235" t="s">
        <v>81</v>
      </c>
      <c r="L17" s="256"/>
      <c r="M17" s="256">
        <v>6</v>
      </c>
      <c r="N17" s="236" t="s">
        <v>473</v>
      </c>
    </row>
    <row r="18" spans="11:14">
      <c r="K18" s="235"/>
      <c r="L18" s="256"/>
      <c r="M18" s="256">
        <v>7</v>
      </c>
      <c r="N18" s="236" t="s">
        <v>474</v>
      </c>
    </row>
    <row r="19" spans="11:14">
      <c r="K19" s="235"/>
      <c r="L19" s="256"/>
      <c r="M19" s="256">
        <v>8</v>
      </c>
      <c r="N19" s="236" t="s">
        <v>475</v>
      </c>
    </row>
    <row r="20" spans="11:14">
      <c r="K20" s="235" t="s">
        <v>82</v>
      </c>
      <c r="L20" s="256"/>
      <c r="M20" s="256">
        <v>9</v>
      </c>
      <c r="N20" s="236" t="s">
        <v>476</v>
      </c>
    </row>
    <row r="21" spans="11:14">
      <c r="K21" s="235"/>
      <c r="L21" s="256"/>
      <c r="M21" s="256">
        <v>10</v>
      </c>
      <c r="N21" s="236" t="s">
        <v>477</v>
      </c>
    </row>
    <row r="22" spans="11:14">
      <c r="K22" s="235"/>
      <c r="L22" s="256"/>
      <c r="M22" s="256">
        <v>11</v>
      </c>
      <c r="N22" s="236" t="s">
        <v>478</v>
      </c>
    </row>
    <row r="23" spans="11:14">
      <c r="K23" s="235"/>
      <c r="L23" s="256"/>
      <c r="M23" s="256">
        <v>12</v>
      </c>
      <c r="N23" s="236" t="s">
        <v>479</v>
      </c>
    </row>
    <row r="24" spans="11:14">
      <c r="K24" s="235"/>
      <c r="L24" s="256"/>
      <c r="M24" s="256">
        <v>13</v>
      </c>
      <c r="N24" s="236" t="s">
        <v>480</v>
      </c>
    </row>
    <row r="25" spans="11:14" ht="28.8">
      <c r="K25" s="235"/>
      <c r="L25" s="256"/>
      <c r="M25" s="256" t="s">
        <v>481</v>
      </c>
      <c r="N25" s="236" t="s">
        <v>482</v>
      </c>
    </row>
    <row r="26" spans="11:14">
      <c r="K26" s="254"/>
      <c r="L26" s="83"/>
      <c r="M26" s="83"/>
      <c r="N26" s="83"/>
    </row>
    <row r="27" spans="11:14">
      <c r="K27" s="255"/>
      <c r="L27" s="77"/>
      <c r="M27" s="77"/>
      <c r="N27" s="77"/>
    </row>
    <row r="28" spans="11:14">
      <c r="K28" s="255"/>
      <c r="L28" s="77"/>
      <c r="M28" s="77"/>
      <c r="N28" s="77"/>
    </row>
    <row r="29" spans="11:14">
      <c r="K29" s="255"/>
      <c r="L29" s="77"/>
      <c r="M29" s="77"/>
      <c r="N29" s="77"/>
    </row>
    <row r="30" spans="11:14">
      <c r="K30" s="255"/>
      <c r="L30" s="77"/>
      <c r="M30" s="77"/>
      <c r="N30" s="77"/>
    </row>
    <row r="31" spans="11:14">
      <c r="K31" s="255"/>
      <c r="L31" s="77"/>
      <c r="M31" s="77"/>
      <c r="N31" s="77"/>
    </row>
  </sheetData>
  <hyperlinks>
    <hyperlink ref="B5" r:id="rId1"/>
  </hyperlinks>
  <pageMargins left="0.7" right="0.7" top="0.78740157499999996" bottom="0.78740157499999996"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H28" sqref="H28"/>
    </sheetView>
  </sheetViews>
  <sheetFormatPr baseColWidth="10" defaultRowHeight="14.4"/>
  <sheetData>
    <row r="1" spans="1:10" ht="18">
      <c r="A1" s="72" t="s">
        <v>211</v>
      </c>
    </row>
    <row r="3" spans="1:10">
      <c r="A3" t="s">
        <v>2</v>
      </c>
      <c r="B3" t="s">
        <v>221</v>
      </c>
    </row>
    <row r="4" spans="1:10">
      <c r="A4" t="s">
        <v>202</v>
      </c>
      <c r="B4">
        <v>2020</v>
      </c>
    </row>
    <row r="5" spans="1:10">
      <c r="A5" t="s">
        <v>164</v>
      </c>
      <c r="B5" s="15" t="s">
        <v>222</v>
      </c>
    </row>
    <row r="6" spans="1:10">
      <c r="A6" t="s">
        <v>7</v>
      </c>
      <c r="B6" s="122" t="s">
        <v>223</v>
      </c>
    </row>
    <row r="7" spans="1:10">
      <c r="B7" t="s">
        <v>224</v>
      </c>
    </row>
    <row r="10" spans="1:10" ht="16.2" thickBot="1">
      <c r="A10" s="143" t="s">
        <v>212</v>
      </c>
    </row>
    <row r="11" spans="1:10" ht="15" thickTop="1">
      <c r="A11" s="146"/>
      <c r="B11" s="107" t="s">
        <v>20</v>
      </c>
      <c r="C11" s="108"/>
      <c r="D11" s="108"/>
      <c r="E11" s="108"/>
      <c r="F11" s="108"/>
      <c r="G11" s="109"/>
      <c r="H11" s="107" t="s">
        <v>21</v>
      </c>
      <c r="I11" s="108"/>
      <c r="J11" s="109"/>
    </row>
    <row r="12" spans="1:10">
      <c r="A12" s="146"/>
      <c r="B12" s="56" t="s">
        <v>213</v>
      </c>
      <c r="C12" s="144" t="s">
        <v>189</v>
      </c>
      <c r="D12" s="144" t="s">
        <v>190</v>
      </c>
      <c r="E12" s="144" t="s">
        <v>191</v>
      </c>
      <c r="F12" s="144" t="s">
        <v>192</v>
      </c>
      <c r="G12" s="57" t="s">
        <v>193</v>
      </c>
      <c r="H12" s="56" t="s">
        <v>194</v>
      </c>
      <c r="I12" s="144" t="s">
        <v>195</v>
      </c>
      <c r="J12" s="57" t="s">
        <v>214</v>
      </c>
    </row>
    <row r="13" spans="1:10">
      <c r="A13" s="146" t="s">
        <v>215</v>
      </c>
      <c r="B13" s="58">
        <v>8588</v>
      </c>
      <c r="C13" s="151">
        <v>8594</v>
      </c>
      <c r="D13" s="151">
        <v>8602</v>
      </c>
      <c r="E13" s="151">
        <v>9841</v>
      </c>
      <c r="F13" s="151">
        <v>9763</v>
      </c>
      <c r="G13" s="59">
        <v>9249</v>
      </c>
      <c r="H13" s="58">
        <v>11819</v>
      </c>
      <c r="I13" s="151">
        <v>6914</v>
      </c>
      <c r="J13" s="59">
        <v>6424</v>
      </c>
    </row>
    <row r="14" spans="1:10">
      <c r="A14" s="146" t="s">
        <v>216</v>
      </c>
      <c r="B14" s="58">
        <v>3622</v>
      </c>
      <c r="C14" s="151">
        <v>2986</v>
      </c>
      <c r="D14" s="151">
        <v>5285</v>
      </c>
      <c r="E14" s="151">
        <v>7610</v>
      </c>
      <c r="F14" s="151">
        <v>5740</v>
      </c>
      <c r="G14" s="59">
        <v>2357</v>
      </c>
      <c r="H14" s="58">
        <v>2445</v>
      </c>
      <c r="I14" s="151">
        <v>2271</v>
      </c>
      <c r="J14" s="59">
        <v>2007</v>
      </c>
    </row>
    <row r="15" spans="1:10">
      <c r="A15" s="146" t="s">
        <v>217</v>
      </c>
      <c r="B15" s="58">
        <v>49699</v>
      </c>
      <c r="C15" s="151">
        <v>37671</v>
      </c>
      <c r="D15" s="151">
        <v>144112</v>
      </c>
      <c r="E15" s="151">
        <v>246233</v>
      </c>
      <c r="F15" s="151">
        <v>137071</v>
      </c>
      <c r="G15" s="59">
        <v>41375</v>
      </c>
      <c r="H15" s="58">
        <v>34230</v>
      </c>
      <c r="I15" s="151">
        <v>23738</v>
      </c>
      <c r="J15" s="59">
        <v>20103</v>
      </c>
    </row>
    <row r="16" spans="1:10">
      <c r="A16" s="146" t="s">
        <v>218</v>
      </c>
      <c r="B16" s="58">
        <v>4548</v>
      </c>
      <c r="C16" s="151">
        <v>4714</v>
      </c>
      <c r="D16" s="151">
        <v>6807</v>
      </c>
      <c r="E16" s="151">
        <v>9707</v>
      </c>
      <c r="F16" s="151">
        <v>10570</v>
      </c>
      <c r="G16" s="59">
        <v>9871</v>
      </c>
      <c r="H16" s="58">
        <v>9197</v>
      </c>
      <c r="I16" s="151">
        <v>6831</v>
      </c>
      <c r="J16" s="59">
        <v>6653</v>
      </c>
    </row>
    <row r="17" spans="1:10">
      <c r="A17" s="146" t="s">
        <v>219</v>
      </c>
      <c r="B17" s="58">
        <v>32445</v>
      </c>
      <c r="C17" s="151">
        <v>29216</v>
      </c>
      <c r="D17" s="151">
        <v>39939</v>
      </c>
      <c r="E17" s="151">
        <v>59050</v>
      </c>
      <c r="F17" s="151">
        <v>41640</v>
      </c>
      <c r="G17" s="59">
        <v>27291</v>
      </c>
      <c r="H17" s="58">
        <v>18071</v>
      </c>
      <c r="I17" s="151">
        <v>12332</v>
      </c>
      <c r="J17" s="59">
        <v>9816</v>
      </c>
    </row>
    <row r="18" spans="1:10" ht="15" thickBot="1">
      <c r="A18" s="146" t="s">
        <v>220</v>
      </c>
      <c r="B18" s="60">
        <v>60763</v>
      </c>
      <c r="C18" s="61">
        <v>48227</v>
      </c>
      <c r="D18" s="61">
        <v>102548</v>
      </c>
      <c r="E18" s="61">
        <v>174669</v>
      </c>
      <c r="F18" s="61">
        <v>121729</v>
      </c>
      <c r="G18" s="62">
        <v>66563</v>
      </c>
      <c r="H18" s="60">
        <v>41173</v>
      </c>
      <c r="I18" s="61">
        <v>26532</v>
      </c>
      <c r="J18" s="62">
        <v>22043</v>
      </c>
    </row>
    <row r="19" spans="1:10" ht="15" thickTop="1"/>
  </sheetData>
  <hyperlinks>
    <hyperlink ref="B6" r:id="rId1" display="http://econdb.pids.gov.ph/tablelists/table/1076"/>
  </hyperlinks>
  <pageMargins left="0.7" right="0.7" top="0.78740157499999996" bottom="0.78740157499999996" header="0.3" footer="0.3"/>
  <pageSetup paperSize="9" orientation="portrait" horizontalDpi="4294967292"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1"/>
  <sheetViews>
    <sheetView workbookViewId="0"/>
  </sheetViews>
  <sheetFormatPr baseColWidth="10" defaultRowHeight="14.4"/>
  <cols>
    <col min="2" max="2" width="14.6640625" customWidth="1"/>
    <col min="3" max="7" width="12.6640625" bestFit="1" customWidth="1"/>
    <col min="8" max="8" width="11.6640625" bestFit="1" customWidth="1"/>
    <col min="9" max="18" width="12.6640625" bestFit="1" customWidth="1"/>
    <col min="19" max="19" width="11.6640625" bestFit="1" customWidth="1"/>
    <col min="20" max="35" width="12.6640625" bestFit="1" customWidth="1"/>
    <col min="36" max="36" width="11.6640625" bestFit="1" customWidth="1"/>
    <col min="37" max="40" width="12.6640625" bestFit="1" customWidth="1"/>
  </cols>
  <sheetData>
    <row r="1" spans="1:14" ht="18">
      <c r="A1" s="142" t="s">
        <v>326</v>
      </c>
      <c r="K1" s="141" t="s">
        <v>342</v>
      </c>
    </row>
    <row r="2" spans="1:14" ht="43.2">
      <c r="K2" s="153"/>
      <c r="L2" s="170" t="s">
        <v>330</v>
      </c>
      <c r="M2" s="170" t="s">
        <v>331</v>
      </c>
    </row>
    <row r="3" spans="1:14" ht="43.2">
      <c r="A3" s="138" t="s">
        <v>2</v>
      </c>
      <c r="B3" t="s">
        <v>172</v>
      </c>
      <c r="K3" s="170" t="s">
        <v>332</v>
      </c>
      <c r="L3" s="171">
        <f t="shared" ref="L3:M4" si="0">M16</f>
        <v>12.316694248611883</v>
      </c>
      <c r="M3" s="171">
        <f t="shared" si="0"/>
        <v>40.431793944363811</v>
      </c>
    </row>
    <row r="4" spans="1:14" ht="43.2">
      <c r="A4" s="138" t="s">
        <v>202</v>
      </c>
      <c r="B4" t="s">
        <v>336</v>
      </c>
      <c r="K4" s="170" t="s">
        <v>333</v>
      </c>
      <c r="L4" s="171">
        <f t="shared" si="0"/>
        <v>33.452888224106864</v>
      </c>
      <c r="M4" s="171">
        <f t="shared" si="0"/>
        <v>50.337408667045366</v>
      </c>
    </row>
    <row r="5" spans="1:14" ht="43.2">
      <c r="A5" s="138" t="s">
        <v>164</v>
      </c>
      <c r="B5" t="s">
        <v>337</v>
      </c>
      <c r="K5" s="170" t="s">
        <v>334</v>
      </c>
      <c r="L5" s="171">
        <f t="shared" ref="L5:M6" si="1">M48</f>
        <v>39.688685952784994</v>
      </c>
      <c r="M5" s="171">
        <f t="shared" si="1"/>
        <v>49.703546282956204</v>
      </c>
    </row>
    <row r="6" spans="1:14" ht="43.2">
      <c r="A6" s="138" t="s">
        <v>7</v>
      </c>
      <c r="B6" t="s">
        <v>338</v>
      </c>
      <c r="K6" s="170" t="s">
        <v>335</v>
      </c>
      <c r="L6" s="171">
        <f t="shared" si="1"/>
        <v>30.344356300312086</v>
      </c>
      <c r="M6" s="171">
        <f t="shared" si="1"/>
        <v>34.806395438818079</v>
      </c>
    </row>
    <row r="7" spans="1:14">
      <c r="B7" t="s">
        <v>339</v>
      </c>
    </row>
    <row r="8" spans="1:14">
      <c r="B8" t="s">
        <v>340</v>
      </c>
    </row>
    <row r="9" spans="1:14" s="138" customFormat="1">
      <c r="B9" s="138" t="s">
        <v>341</v>
      </c>
    </row>
    <row r="10" spans="1:14">
      <c r="B10" s="138" t="s">
        <v>343</v>
      </c>
    </row>
    <row r="12" spans="1:14" s="141" customFormat="1">
      <c r="A12" s="141" t="s">
        <v>403</v>
      </c>
    </row>
    <row r="13" spans="1:14" s="138" customFormat="1"/>
    <row r="14" spans="1:14" s="138" customFormat="1">
      <c r="B14" s="139"/>
      <c r="C14" s="144" t="s">
        <v>20</v>
      </c>
      <c r="D14" s="144"/>
      <c r="E14" s="144"/>
      <c r="F14" s="144"/>
      <c r="G14" s="144"/>
      <c r="H14" s="144"/>
      <c r="I14" s="144" t="s">
        <v>21</v>
      </c>
      <c r="J14" s="144"/>
      <c r="K14" s="144"/>
      <c r="M14" s="144" t="s">
        <v>329</v>
      </c>
      <c r="N14" s="139"/>
    </row>
    <row r="15" spans="1:14" s="138" customFormat="1" ht="43.2">
      <c r="B15" s="139"/>
      <c r="C15" s="144" t="s">
        <v>213</v>
      </c>
      <c r="D15" s="144" t="s">
        <v>189</v>
      </c>
      <c r="E15" s="144" t="s">
        <v>190</v>
      </c>
      <c r="F15" s="144" t="s">
        <v>191</v>
      </c>
      <c r="G15" s="144" t="s">
        <v>192</v>
      </c>
      <c r="H15" s="144" t="s">
        <v>193</v>
      </c>
      <c r="I15" s="144" t="s">
        <v>194</v>
      </c>
      <c r="J15" s="144" t="s">
        <v>195</v>
      </c>
      <c r="K15" s="144" t="s">
        <v>214</v>
      </c>
      <c r="M15" s="26" t="s">
        <v>330</v>
      </c>
      <c r="N15" s="26" t="s">
        <v>331</v>
      </c>
    </row>
    <row r="16" spans="1:14" s="121" customFormat="1" ht="27.6">
      <c r="B16" s="162" t="s">
        <v>327</v>
      </c>
      <c r="C16" s="164">
        <f>SUM(C23:F23)</f>
        <v>2255234.9247247893</v>
      </c>
      <c r="D16" s="164">
        <f>SUM(G23:J23)</f>
        <v>2066842.3103072369</v>
      </c>
      <c r="E16" s="164">
        <f>SUM(K23:N23)</f>
        <v>2014804.1175738457</v>
      </c>
      <c r="F16" s="164">
        <f>SUM(O23:R23)</f>
        <v>2255338.3306368198</v>
      </c>
      <c r="G16" s="164">
        <f>SUM(S23:V23)</f>
        <v>2337824.0601977985</v>
      </c>
      <c r="H16" s="164">
        <f>SUM(W23:Z23)</f>
        <v>2262961.3804438589</v>
      </c>
      <c r="I16" s="164">
        <f>SUM(AA23:AD23)</f>
        <v>2585027.1104039615</v>
      </c>
      <c r="J16" s="164">
        <f>SUM(AE23:AH23)</f>
        <v>2935955.7111099828</v>
      </c>
      <c r="K16" s="164">
        <f>SUM(AI23:AL23)</f>
        <v>3177917.2628254509</v>
      </c>
      <c r="M16" s="163">
        <f>(H16-E16)/E16*100</f>
        <v>12.316694248611883</v>
      </c>
      <c r="N16" s="163">
        <f>(K16-H16)/H16*100</f>
        <v>40.431793944363811</v>
      </c>
    </row>
    <row r="17" spans="1:40" s="121" customFormat="1" ht="41.4">
      <c r="B17" s="162" t="s">
        <v>404</v>
      </c>
      <c r="C17" s="164">
        <f>SUM(C24:F24)</f>
        <v>2386405.1066514207</v>
      </c>
      <c r="D17" s="164">
        <f>SUM(G24:J24)</f>
        <v>2333708.7370361518</v>
      </c>
      <c r="E17" s="164">
        <f>SUM(K24:N24)</f>
        <v>2303257.0469784196</v>
      </c>
      <c r="F17" s="164">
        <f>SUM(O24:R24)</f>
        <v>2583910.9435399668</v>
      </c>
      <c r="G17" s="164">
        <f>SUM(S24:V24)</f>
        <v>2813094.0866601467</v>
      </c>
      <c r="H17" s="164">
        <f>SUM(W24:Z24)</f>
        <v>3073763.0524179749</v>
      </c>
      <c r="I17" s="164">
        <f>SUM(AA24:AD24)</f>
        <v>3600486.4614656083</v>
      </c>
      <c r="J17" s="164">
        <f>SUM(AE24:AH24)</f>
        <v>4166743.5519971815</v>
      </c>
      <c r="K17" s="164">
        <f>SUM(AI24:AL24)</f>
        <v>4621015.721570259</v>
      </c>
      <c r="M17" s="163">
        <f>(H17-E17)/E17*100</f>
        <v>33.452888224106864</v>
      </c>
      <c r="N17" s="163">
        <f>(K17-H17)/H17*100</f>
        <v>50.337408667045366</v>
      </c>
    </row>
    <row r="18" spans="1:40" s="138" customFormat="1"/>
    <row r="19" spans="1:40" s="141" customFormat="1">
      <c r="A19" s="141" t="s">
        <v>402</v>
      </c>
    </row>
    <row r="20" spans="1:40" s="138" customFormat="1"/>
    <row r="21" spans="1:40" s="158" customFormat="1">
      <c r="B21" s="159"/>
      <c r="C21" s="159">
        <v>2010</v>
      </c>
      <c r="D21" s="159"/>
      <c r="E21" s="159">
        <v>2011</v>
      </c>
      <c r="F21" s="159"/>
      <c r="G21" s="159"/>
      <c r="H21" s="159"/>
      <c r="I21" s="159">
        <v>2012</v>
      </c>
      <c r="J21" s="159"/>
      <c r="K21" s="159"/>
      <c r="L21" s="159"/>
      <c r="M21" s="159">
        <v>2013</v>
      </c>
      <c r="N21" s="159"/>
      <c r="O21" s="159"/>
      <c r="P21" s="159"/>
      <c r="Q21" s="159">
        <v>2014</v>
      </c>
      <c r="R21" s="159"/>
      <c r="S21" s="159"/>
      <c r="T21" s="159"/>
      <c r="U21" s="159">
        <v>2015</v>
      </c>
      <c r="V21" s="159"/>
      <c r="W21" s="159"/>
      <c r="X21" s="159"/>
      <c r="Y21" s="159">
        <v>2016</v>
      </c>
      <c r="Z21" s="159"/>
      <c r="AA21" s="159"/>
      <c r="AB21" s="159"/>
      <c r="AC21" s="159">
        <v>2017</v>
      </c>
      <c r="AD21" s="159"/>
      <c r="AE21" s="159"/>
      <c r="AF21" s="159"/>
      <c r="AG21" s="159">
        <v>2018</v>
      </c>
      <c r="AH21" s="159"/>
      <c r="AI21" s="159"/>
      <c r="AJ21" s="159"/>
      <c r="AK21" s="159">
        <v>2019</v>
      </c>
      <c r="AL21" s="159"/>
      <c r="AM21" s="159"/>
      <c r="AN21" s="159"/>
    </row>
    <row r="22" spans="1:40" s="158" customFormat="1">
      <c r="B22" s="159"/>
      <c r="C22" s="160" t="s">
        <v>322</v>
      </c>
      <c r="D22" s="160" t="s">
        <v>323</v>
      </c>
      <c r="E22" s="160" t="s">
        <v>324</v>
      </c>
      <c r="F22" s="160" t="s">
        <v>325</v>
      </c>
      <c r="G22" s="160" t="s">
        <v>322</v>
      </c>
      <c r="H22" s="160" t="s">
        <v>323</v>
      </c>
      <c r="I22" s="160" t="s">
        <v>324</v>
      </c>
      <c r="J22" s="160" t="s">
        <v>325</v>
      </c>
      <c r="K22" s="160" t="s">
        <v>322</v>
      </c>
      <c r="L22" s="160" t="s">
        <v>323</v>
      </c>
      <c r="M22" s="160" t="s">
        <v>324</v>
      </c>
      <c r="N22" s="160" t="s">
        <v>325</v>
      </c>
      <c r="O22" s="160" t="s">
        <v>322</v>
      </c>
      <c r="P22" s="160" t="s">
        <v>323</v>
      </c>
      <c r="Q22" s="160" t="s">
        <v>324</v>
      </c>
      <c r="R22" s="160" t="s">
        <v>325</v>
      </c>
      <c r="S22" s="160" t="s">
        <v>322</v>
      </c>
      <c r="T22" s="160" t="s">
        <v>323</v>
      </c>
      <c r="U22" s="160" t="s">
        <v>324</v>
      </c>
      <c r="V22" s="160" t="s">
        <v>325</v>
      </c>
      <c r="W22" s="160" t="s">
        <v>322</v>
      </c>
      <c r="X22" s="160" t="s">
        <v>323</v>
      </c>
      <c r="Y22" s="160" t="s">
        <v>324</v>
      </c>
      <c r="Z22" s="160" t="s">
        <v>325</v>
      </c>
      <c r="AA22" s="160" t="s">
        <v>322</v>
      </c>
      <c r="AB22" s="160" t="s">
        <v>323</v>
      </c>
      <c r="AC22" s="160" t="s">
        <v>324</v>
      </c>
      <c r="AD22" s="160" t="s">
        <v>325</v>
      </c>
      <c r="AE22" s="160" t="s">
        <v>322</v>
      </c>
      <c r="AF22" s="160" t="s">
        <v>323</v>
      </c>
      <c r="AG22" s="160" t="s">
        <v>324</v>
      </c>
      <c r="AH22" s="160" t="s">
        <v>325</v>
      </c>
      <c r="AI22" s="160" t="s">
        <v>322</v>
      </c>
      <c r="AJ22" s="160" t="s">
        <v>323</v>
      </c>
      <c r="AK22" s="160" t="s">
        <v>324</v>
      </c>
      <c r="AL22" s="160" t="s">
        <v>325</v>
      </c>
      <c r="AM22" s="160" t="s">
        <v>322</v>
      </c>
      <c r="AN22" s="160" t="s">
        <v>323</v>
      </c>
    </row>
    <row r="23" spans="1:40" s="161" customFormat="1" ht="27.6">
      <c r="B23" s="162" t="s">
        <v>327</v>
      </c>
      <c r="C23" s="165">
        <v>656862.98563100013</v>
      </c>
      <c r="D23" s="165">
        <v>566706.45438400027</v>
      </c>
      <c r="E23" s="165">
        <v>515300.99552339484</v>
      </c>
      <c r="F23" s="165">
        <v>516364.48918639449</v>
      </c>
      <c r="G23" s="165">
        <v>532472.82361571793</v>
      </c>
      <c r="H23" s="165">
        <v>470365.15901638579</v>
      </c>
      <c r="I23" s="165">
        <v>533366.92558307736</v>
      </c>
      <c r="J23" s="165">
        <v>530637.40209205588</v>
      </c>
      <c r="K23" s="165">
        <v>567642.37029932975</v>
      </c>
      <c r="L23" s="165">
        <v>488533.68491535686</v>
      </c>
      <c r="M23" s="165">
        <v>474395.20125051797</v>
      </c>
      <c r="N23" s="165">
        <v>484232.86110864108</v>
      </c>
      <c r="O23" s="165">
        <v>615990.44178391912</v>
      </c>
      <c r="P23" s="165">
        <v>529659.72852731799</v>
      </c>
      <c r="Q23" s="165">
        <v>552741.89451946877</v>
      </c>
      <c r="R23" s="165">
        <v>556946.26580611372</v>
      </c>
      <c r="S23" s="165">
        <v>698016.15297719603</v>
      </c>
      <c r="T23" s="165">
        <v>585053.85423807963</v>
      </c>
      <c r="U23" s="165">
        <v>555443.21229477355</v>
      </c>
      <c r="V23" s="165">
        <v>499310.84068774956</v>
      </c>
      <c r="W23" s="165">
        <v>673227.70685954369</v>
      </c>
      <c r="X23" s="165">
        <v>567654.22485497978</v>
      </c>
      <c r="Y23" s="165">
        <v>536933.42726234812</v>
      </c>
      <c r="Z23" s="165">
        <v>485146.02146698697</v>
      </c>
      <c r="AA23" s="165">
        <v>682110.58115689666</v>
      </c>
      <c r="AB23" s="165">
        <v>629950.75228309573</v>
      </c>
      <c r="AC23" s="165">
        <v>687992.38032967784</v>
      </c>
      <c r="AD23" s="165">
        <v>584973.39663429128</v>
      </c>
      <c r="AE23" s="165">
        <v>806538.93906178302</v>
      </c>
      <c r="AF23" s="165">
        <v>756284.08749114047</v>
      </c>
      <c r="AG23" s="165">
        <v>706734.98421318841</v>
      </c>
      <c r="AH23" s="165">
        <v>666397.70034387079</v>
      </c>
      <c r="AI23" s="165">
        <v>935356.52594530676</v>
      </c>
      <c r="AJ23" s="165">
        <v>860776.67396046652</v>
      </c>
      <c r="AK23" s="165">
        <v>710917.83275495889</v>
      </c>
      <c r="AL23" s="165">
        <v>670866.23016471881</v>
      </c>
      <c r="AM23" s="165">
        <v>850249.27175841422</v>
      </c>
      <c r="AN23" s="165">
        <v>830477.35863134474</v>
      </c>
    </row>
    <row r="24" spans="1:40" s="157" customFormat="1" ht="41.4">
      <c r="B24" s="162" t="s">
        <v>404</v>
      </c>
      <c r="C24" s="166">
        <v>716269.02054557716</v>
      </c>
      <c r="D24" s="166">
        <v>495352.02547589398</v>
      </c>
      <c r="E24" s="166">
        <v>542839.21662444761</v>
      </c>
      <c r="F24" s="166">
        <v>631944.84400550183</v>
      </c>
      <c r="G24" s="166">
        <v>595982.87955950154</v>
      </c>
      <c r="H24" s="166">
        <v>428587.79823223187</v>
      </c>
      <c r="I24" s="166">
        <v>596777.52727420477</v>
      </c>
      <c r="J24" s="166">
        <v>712360.53197021363</v>
      </c>
      <c r="K24" s="166">
        <v>637825.23989630165</v>
      </c>
      <c r="L24" s="166">
        <v>479530.08717448957</v>
      </c>
      <c r="M24" s="166">
        <v>547244.94748730457</v>
      </c>
      <c r="N24" s="166">
        <v>638656.77242032415</v>
      </c>
      <c r="O24" s="166">
        <v>719018.35996212077</v>
      </c>
      <c r="P24" s="166">
        <v>512901.95563642442</v>
      </c>
      <c r="Q24" s="166">
        <v>626624.66286138445</v>
      </c>
      <c r="R24" s="166">
        <v>725365.96508003748</v>
      </c>
      <c r="S24" s="166">
        <v>818544.64583035279</v>
      </c>
      <c r="T24" s="166">
        <v>584481.24342559557</v>
      </c>
      <c r="U24" s="166">
        <v>688306.61913829227</v>
      </c>
      <c r="V24" s="166">
        <v>721761.57826590596</v>
      </c>
      <c r="W24" s="166">
        <v>888796.91786943492</v>
      </c>
      <c r="X24" s="166">
        <v>637537.88319096179</v>
      </c>
      <c r="Y24" s="166">
        <v>759820.41519819212</v>
      </c>
      <c r="Z24" s="166">
        <v>787607.83615938621</v>
      </c>
      <c r="AA24" s="166">
        <v>977179.94926380529</v>
      </c>
      <c r="AB24" s="166">
        <v>725357.92160908959</v>
      </c>
      <c r="AC24" s="166">
        <v>921366.88856634637</v>
      </c>
      <c r="AD24" s="166">
        <v>976581.70202636742</v>
      </c>
      <c r="AE24" s="166">
        <v>1144135.5925202454</v>
      </c>
      <c r="AF24" s="166">
        <v>886349.82069522364</v>
      </c>
      <c r="AG24" s="166">
        <v>1002138.211963904</v>
      </c>
      <c r="AH24" s="166">
        <v>1134119.9268178083</v>
      </c>
      <c r="AI24" s="166">
        <v>1336773.0900194524</v>
      </c>
      <c r="AJ24" s="166">
        <v>1029175.5172241509</v>
      </c>
      <c r="AK24" s="166">
        <v>1064932.691146262</v>
      </c>
      <c r="AL24" s="166">
        <v>1190134.4231803941</v>
      </c>
      <c r="AM24" s="166">
        <v>1327313.9928832802</v>
      </c>
      <c r="AN24" s="166">
        <v>1043394.0992702686</v>
      </c>
    </row>
    <row r="44" spans="1:14" s="141" customFormat="1">
      <c r="A44" s="141" t="s">
        <v>400</v>
      </c>
    </row>
    <row r="45" spans="1:14" s="138" customFormat="1"/>
    <row r="46" spans="1:14" s="138" customFormat="1">
      <c r="B46" s="139"/>
      <c r="C46" s="144" t="s">
        <v>20</v>
      </c>
      <c r="D46" s="144"/>
      <c r="E46" s="144"/>
      <c r="F46" s="144"/>
      <c r="G46" s="144"/>
      <c r="H46" s="144"/>
      <c r="I46" s="144" t="s">
        <v>21</v>
      </c>
      <c r="J46" s="144"/>
      <c r="K46" s="144"/>
      <c r="M46" s="144" t="s">
        <v>329</v>
      </c>
      <c r="N46" s="139"/>
    </row>
    <row r="47" spans="1:14" s="168" customFormat="1" ht="43.2">
      <c r="B47" s="169"/>
      <c r="C47" s="29" t="s">
        <v>213</v>
      </c>
      <c r="D47" s="29" t="s">
        <v>189</v>
      </c>
      <c r="E47" s="29" t="s">
        <v>190</v>
      </c>
      <c r="F47" s="29" t="s">
        <v>191</v>
      </c>
      <c r="G47" s="29" t="s">
        <v>192</v>
      </c>
      <c r="H47" s="29" t="s">
        <v>193</v>
      </c>
      <c r="I47" s="29" t="s">
        <v>194</v>
      </c>
      <c r="J47" s="29" t="s">
        <v>195</v>
      </c>
      <c r="K47" s="29" t="s">
        <v>214</v>
      </c>
      <c r="M47" s="26" t="s">
        <v>330</v>
      </c>
      <c r="N47" s="26" t="s">
        <v>331</v>
      </c>
    </row>
    <row r="48" spans="1:14" s="121" customFormat="1" ht="27.6">
      <c r="B48" s="162" t="s">
        <v>328</v>
      </c>
      <c r="C48" s="164">
        <f>SUM(C55:F55)</f>
        <v>978118.55335949478</v>
      </c>
      <c r="D48" s="164">
        <f>SUM(G55:J55)</f>
        <v>1098420.5662767738</v>
      </c>
      <c r="E48" s="164">
        <f>SUM(K55:N55)</f>
        <v>1170955.2079005397</v>
      </c>
      <c r="F48" s="164">
        <f>SUM(O55:R55)</f>
        <v>1180988.4995952614</v>
      </c>
      <c r="G48" s="164">
        <f>SUM(S55:V55)</f>
        <v>1390359.6621504847</v>
      </c>
      <c r="H48" s="164">
        <f>SUM(W55:Z55)</f>
        <v>1635691.9430119656</v>
      </c>
      <c r="I48" s="164">
        <f>SUM(AA55:AD55)</f>
        <v>1862217.5313379313</v>
      </c>
      <c r="J48" s="164">
        <f>SUM(AE55:AH55)</f>
        <v>2264769.8364344505</v>
      </c>
      <c r="K48" s="164">
        <f>SUM(AI55:AL55)</f>
        <v>2448688.8449535035</v>
      </c>
      <c r="M48" s="163">
        <f>(H48-E48)/E48*100</f>
        <v>39.688685952784994</v>
      </c>
      <c r="N48" s="163">
        <f>(K48-H48)/H48*100</f>
        <v>49.703546282956204</v>
      </c>
    </row>
    <row r="49" spans="1:40" s="121" customFormat="1" ht="41.4">
      <c r="B49" s="162" t="s">
        <v>405</v>
      </c>
      <c r="C49" s="164">
        <f>SUM(C56:F56)</f>
        <v>568473.267885476</v>
      </c>
      <c r="D49" s="164">
        <f>SUM(G56:J56)</f>
        <v>616227.51934902451</v>
      </c>
      <c r="E49" s="164">
        <f>SUM(K56:N56)</f>
        <v>638040.44480921724</v>
      </c>
      <c r="F49" s="164">
        <f>SUM(O56:R56)</f>
        <v>620664.1787296331</v>
      </c>
      <c r="G49" s="164">
        <f>SUM(S56:V56)</f>
        <v>711559.63424699404</v>
      </c>
      <c r="H49" s="164">
        <f>SUM(W56:Z56)</f>
        <v>831649.71072222223</v>
      </c>
      <c r="I49" s="164">
        <f>SUM(AA56:AD56)</f>
        <v>920123.58414871618</v>
      </c>
      <c r="J49" s="164">
        <f>SUM(AE56:AH56)</f>
        <v>1076132.4410529118</v>
      </c>
      <c r="K49" s="164">
        <f>SUM(AI56:AL56)</f>
        <v>1121116.9977019855</v>
      </c>
      <c r="M49" s="163">
        <f>(H49-E49)/E49*100</f>
        <v>30.344356300312086</v>
      </c>
      <c r="N49" s="163">
        <f>(K49-H49)/H49*100</f>
        <v>34.806395438818079</v>
      </c>
    </row>
    <row r="50" spans="1:40" s="138" customFormat="1"/>
    <row r="51" spans="1:40" s="141" customFormat="1">
      <c r="A51" s="141" t="s">
        <v>401</v>
      </c>
    </row>
    <row r="52" spans="1:40" s="138" customFormat="1"/>
    <row r="53" spans="1:40" s="158" customFormat="1">
      <c r="B53" s="159"/>
      <c r="C53" s="159">
        <v>2010</v>
      </c>
      <c r="D53" s="159"/>
      <c r="E53" s="159">
        <v>2011</v>
      </c>
      <c r="F53" s="159"/>
      <c r="G53" s="159"/>
      <c r="H53" s="159"/>
      <c r="I53" s="159">
        <v>2012</v>
      </c>
      <c r="J53" s="159"/>
      <c r="K53" s="159"/>
      <c r="L53" s="159"/>
      <c r="M53" s="159">
        <v>2013</v>
      </c>
      <c r="N53" s="159"/>
      <c r="O53" s="159"/>
      <c r="P53" s="159"/>
      <c r="Q53" s="159">
        <v>2014</v>
      </c>
      <c r="R53" s="159"/>
      <c r="S53" s="159"/>
      <c r="T53" s="159"/>
      <c r="U53" s="159">
        <v>2015</v>
      </c>
      <c r="V53" s="159"/>
      <c r="W53" s="159"/>
      <c r="X53" s="159"/>
      <c r="Y53" s="159">
        <v>2016</v>
      </c>
      <c r="Z53" s="159"/>
      <c r="AA53" s="159"/>
      <c r="AB53" s="159"/>
      <c r="AC53" s="159">
        <v>2017</v>
      </c>
      <c r="AD53" s="159"/>
      <c r="AE53" s="159"/>
      <c r="AF53" s="159"/>
      <c r="AG53" s="159">
        <v>2018</v>
      </c>
      <c r="AH53" s="159"/>
      <c r="AI53" s="159"/>
      <c r="AJ53" s="159"/>
      <c r="AK53" s="159">
        <v>2019</v>
      </c>
      <c r="AL53" s="159"/>
      <c r="AM53" s="159"/>
      <c r="AN53" s="159"/>
    </row>
    <row r="54" spans="1:40" s="158" customFormat="1">
      <c r="B54" s="159"/>
      <c r="C54" s="160" t="s">
        <v>322</v>
      </c>
      <c r="D54" s="160" t="s">
        <v>323</v>
      </c>
      <c r="E54" s="160" t="s">
        <v>324</v>
      </c>
      <c r="F54" s="160" t="s">
        <v>325</v>
      </c>
      <c r="G54" s="160" t="s">
        <v>322</v>
      </c>
      <c r="H54" s="160" t="s">
        <v>323</v>
      </c>
      <c r="I54" s="160" t="s">
        <v>324</v>
      </c>
      <c r="J54" s="160" t="s">
        <v>325</v>
      </c>
      <c r="K54" s="160" t="s">
        <v>322</v>
      </c>
      <c r="L54" s="160" t="s">
        <v>323</v>
      </c>
      <c r="M54" s="160" t="s">
        <v>324</v>
      </c>
      <c r="N54" s="160" t="s">
        <v>325</v>
      </c>
      <c r="O54" s="160" t="s">
        <v>322</v>
      </c>
      <c r="P54" s="160" t="s">
        <v>323</v>
      </c>
      <c r="Q54" s="160" t="s">
        <v>324</v>
      </c>
      <c r="R54" s="160" t="s">
        <v>325</v>
      </c>
      <c r="S54" s="160" t="s">
        <v>322</v>
      </c>
      <c r="T54" s="160" t="s">
        <v>323</v>
      </c>
      <c r="U54" s="160" t="s">
        <v>324</v>
      </c>
      <c r="V54" s="160" t="s">
        <v>325</v>
      </c>
      <c r="W54" s="160" t="s">
        <v>322</v>
      </c>
      <c r="X54" s="160" t="s">
        <v>323</v>
      </c>
      <c r="Y54" s="160" t="s">
        <v>324</v>
      </c>
      <c r="Z54" s="160" t="s">
        <v>325</v>
      </c>
      <c r="AA54" s="160" t="s">
        <v>322</v>
      </c>
      <c r="AB54" s="160" t="s">
        <v>323</v>
      </c>
      <c r="AC54" s="160" t="s">
        <v>324</v>
      </c>
      <c r="AD54" s="160" t="s">
        <v>325</v>
      </c>
      <c r="AE54" s="160" t="s">
        <v>322</v>
      </c>
      <c r="AF54" s="160" t="s">
        <v>323</v>
      </c>
      <c r="AG54" s="160" t="s">
        <v>324</v>
      </c>
      <c r="AH54" s="160" t="s">
        <v>325</v>
      </c>
      <c r="AI54" s="160" t="s">
        <v>322</v>
      </c>
      <c r="AJ54" s="160" t="s">
        <v>323</v>
      </c>
      <c r="AK54" s="160" t="s">
        <v>324</v>
      </c>
      <c r="AL54" s="160" t="s">
        <v>325</v>
      </c>
      <c r="AM54" s="160" t="s">
        <v>322</v>
      </c>
      <c r="AN54" s="160" t="s">
        <v>323</v>
      </c>
    </row>
    <row r="55" spans="1:40" s="161" customFormat="1" ht="27.6">
      <c r="B55" s="162" t="s">
        <v>328</v>
      </c>
      <c r="C55" s="167">
        <v>201959.1519556155</v>
      </c>
      <c r="D55" s="167">
        <v>185387.10040653625</v>
      </c>
      <c r="E55" s="167">
        <v>300065.04610377952</v>
      </c>
      <c r="F55" s="167">
        <v>290707.2548935634</v>
      </c>
      <c r="G55" s="167">
        <v>236065.67966142605</v>
      </c>
      <c r="H55" s="167">
        <v>248319.29578734335</v>
      </c>
      <c r="I55" s="167">
        <v>316903.31235421152</v>
      </c>
      <c r="J55" s="167">
        <v>297132.27847379277</v>
      </c>
      <c r="K55" s="167">
        <v>250117.31168115756</v>
      </c>
      <c r="L55" s="167">
        <v>270493.11784212163</v>
      </c>
      <c r="M55" s="167">
        <v>311116.65479539405</v>
      </c>
      <c r="N55" s="167">
        <v>339228.12358186656</v>
      </c>
      <c r="O55" s="167">
        <v>229877.70028173731</v>
      </c>
      <c r="P55" s="167">
        <v>248293.84697330935</v>
      </c>
      <c r="Q55" s="167">
        <v>353267.67689158348</v>
      </c>
      <c r="R55" s="167">
        <v>349549.27544863126</v>
      </c>
      <c r="S55" s="167">
        <v>285886.53635158896</v>
      </c>
      <c r="T55" s="167">
        <v>271426.02129505109</v>
      </c>
      <c r="U55" s="167">
        <v>412266.91755387181</v>
      </c>
      <c r="V55" s="167">
        <v>420780.1869499727</v>
      </c>
      <c r="W55" s="167">
        <v>324283.59730084951</v>
      </c>
      <c r="X55" s="167">
        <v>329923.07630347298</v>
      </c>
      <c r="Y55" s="167">
        <v>482702.91429794912</v>
      </c>
      <c r="Z55" s="167">
        <v>498782.35510969406</v>
      </c>
      <c r="AA55" s="167">
        <v>373716.51496051787</v>
      </c>
      <c r="AB55" s="167">
        <v>379855.55460569687</v>
      </c>
      <c r="AC55" s="167">
        <v>529662.11034744105</v>
      </c>
      <c r="AD55" s="167">
        <v>578983.35142427543</v>
      </c>
      <c r="AE55" s="167">
        <v>504715.81929144508</v>
      </c>
      <c r="AF55" s="167">
        <v>454887.17052453361</v>
      </c>
      <c r="AG55" s="167">
        <v>638684.70519337791</v>
      </c>
      <c r="AH55" s="167">
        <v>666482.14142509399</v>
      </c>
      <c r="AI55" s="167">
        <v>544551.56795951736</v>
      </c>
      <c r="AJ55" s="167">
        <v>502334.15887566924</v>
      </c>
      <c r="AK55" s="167">
        <v>686640.29327376664</v>
      </c>
      <c r="AL55" s="167">
        <v>715162.82484455046</v>
      </c>
      <c r="AM55" s="167">
        <v>597967.4431086696</v>
      </c>
      <c r="AN55" s="167">
        <v>532550.22031027591</v>
      </c>
    </row>
    <row r="56" spans="1:40" s="157" customFormat="1" ht="41.4">
      <c r="B56" s="162" t="s">
        <v>405</v>
      </c>
      <c r="C56" s="167">
        <v>118892.89605563684</v>
      </c>
      <c r="D56" s="167">
        <v>109856.27705026604</v>
      </c>
      <c r="E56" s="167">
        <v>173801.19248334071</v>
      </c>
      <c r="F56" s="167">
        <v>165922.90229623241</v>
      </c>
      <c r="G56" s="167">
        <v>133854.15671548745</v>
      </c>
      <c r="H56" s="167">
        <v>140035.04276301275</v>
      </c>
      <c r="I56" s="167">
        <v>177839.83641781672</v>
      </c>
      <c r="J56" s="167">
        <v>164498.48345270767</v>
      </c>
      <c r="K56" s="167">
        <v>137108.20337125749</v>
      </c>
      <c r="L56" s="167">
        <v>148350.79904128026</v>
      </c>
      <c r="M56" s="167">
        <v>169184.86941220349</v>
      </c>
      <c r="N56" s="167">
        <v>183396.57298447596</v>
      </c>
      <c r="O56" s="167">
        <v>122794.53812172046</v>
      </c>
      <c r="P56" s="167">
        <v>131447.58168253661</v>
      </c>
      <c r="Q56" s="167">
        <v>185014.95981071316</v>
      </c>
      <c r="R56" s="167">
        <v>181407.09911466285</v>
      </c>
      <c r="S56" s="167">
        <v>146254.61422745197</v>
      </c>
      <c r="T56" s="167">
        <v>138867.26209561742</v>
      </c>
      <c r="U56" s="167">
        <v>211190.83150859349</v>
      </c>
      <c r="V56" s="167">
        <v>215246.92641533114</v>
      </c>
      <c r="W56" s="167">
        <v>165260.690722864</v>
      </c>
      <c r="X56" s="167">
        <v>167326.74140988593</v>
      </c>
      <c r="Y56" s="167">
        <v>247024.58376316587</v>
      </c>
      <c r="Z56" s="167">
        <v>252037.69482630646</v>
      </c>
      <c r="AA56" s="167">
        <v>187322.59097954049</v>
      </c>
      <c r="AB56" s="167">
        <v>188590.9653021493</v>
      </c>
      <c r="AC56" s="167">
        <v>260465.36348705986</v>
      </c>
      <c r="AD56" s="167">
        <v>283744.66437996656</v>
      </c>
      <c r="AE56" s="167">
        <v>244957.55377560144</v>
      </c>
      <c r="AF56" s="167">
        <v>218098.55465978826</v>
      </c>
      <c r="AG56" s="167">
        <v>301721.10424550303</v>
      </c>
      <c r="AH56" s="167">
        <v>311355.22837201908</v>
      </c>
      <c r="AI56" s="167">
        <v>249685.32329397177</v>
      </c>
      <c r="AJ56" s="167">
        <v>234180.74118578498</v>
      </c>
      <c r="AK56" s="167">
        <v>312662.64905973675</v>
      </c>
      <c r="AL56" s="167">
        <v>324588.28416249203</v>
      </c>
      <c r="AM56" s="167">
        <v>270054.30345101235</v>
      </c>
      <c r="AN56" s="167">
        <v>244711.51119290583</v>
      </c>
    </row>
    <row r="78" spans="2:11">
      <c r="B78" s="139"/>
      <c r="C78" s="144" t="s">
        <v>20</v>
      </c>
      <c r="D78" s="144"/>
      <c r="E78" s="144"/>
      <c r="F78" s="144"/>
      <c r="G78" s="144"/>
      <c r="H78" s="144"/>
      <c r="I78" s="144" t="s">
        <v>21</v>
      </c>
      <c r="J78" s="144"/>
      <c r="K78" s="144"/>
    </row>
    <row r="79" spans="2:11">
      <c r="B79" s="169"/>
      <c r="C79" s="29" t="s">
        <v>213</v>
      </c>
      <c r="D79" s="29" t="s">
        <v>189</v>
      </c>
      <c r="E79" s="29" t="s">
        <v>190</v>
      </c>
      <c r="F79" s="29" t="s">
        <v>191</v>
      </c>
      <c r="G79" s="29" t="s">
        <v>192</v>
      </c>
      <c r="H79" s="29" t="s">
        <v>193</v>
      </c>
      <c r="I79" s="29" t="s">
        <v>194</v>
      </c>
      <c r="J79" s="29" t="s">
        <v>195</v>
      </c>
      <c r="K79" s="29" t="s">
        <v>214</v>
      </c>
    </row>
    <row r="80" spans="2:11" ht="41.4">
      <c r="B80" s="162" t="s">
        <v>399</v>
      </c>
      <c r="C80" s="164">
        <f>C16+C48</f>
        <v>3233353.4780842839</v>
      </c>
      <c r="D80" s="164">
        <f t="shared" ref="D80:K81" si="2">D16+D48</f>
        <v>3165262.8765840107</v>
      </c>
      <c r="E80" s="164">
        <f t="shared" si="2"/>
        <v>3185759.3254743852</v>
      </c>
      <c r="F80" s="164">
        <f t="shared" si="2"/>
        <v>3436326.830232081</v>
      </c>
      <c r="G80" s="164">
        <f t="shared" si="2"/>
        <v>3728183.722348283</v>
      </c>
      <c r="H80" s="164">
        <f t="shared" si="2"/>
        <v>3898653.3234558245</v>
      </c>
      <c r="I80" s="164">
        <f t="shared" si="2"/>
        <v>4447244.6417418923</v>
      </c>
      <c r="J80" s="164">
        <f t="shared" si="2"/>
        <v>5200725.5475444328</v>
      </c>
      <c r="K80" s="164">
        <f t="shared" si="2"/>
        <v>5626606.1077789543</v>
      </c>
    </row>
    <row r="81" spans="2:11" ht="55.2">
      <c r="B81" s="162" t="s">
        <v>406</v>
      </c>
      <c r="C81" s="164">
        <f>C17+C49</f>
        <v>2954878.3745368966</v>
      </c>
      <c r="D81" s="164">
        <f t="shared" si="2"/>
        <v>2949936.2563851764</v>
      </c>
      <c r="E81" s="164">
        <f t="shared" si="2"/>
        <v>2941297.4917876367</v>
      </c>
      <c r="F81" s="164">
        <f t="shared" si="2"/>
        <v>3204575.1222695997</v>
      </c>
      <c r="G81" s="164">
        <f t="shared" si="2"/>
        <v>3524653.7209071405</v>
      </c>
      <c r="H81" s="164">
        <f t="shared" si="2"/>
        <v>3905412.7631401969</v>
      </c>
      <c r="I81" s="164">
        <f t="shared" si="2"/>
        <v>4520610.0456143245</v>
      </c>
      <c r="J81" s="164">
        <f t="shared" si="2"/>
        <v>5242875.9930500928</v>
      </c>
      <c r="K81" s="164">
        <f t="shared" si="2"/>
        <v>5742132.7192722447</v>
      </c>
    </row>
  </sheetData>
  <pageMargins left="0.7" right="0.7" top="0.78740157499999996" bottom="0.78740157499999996" header="0.3" footer="0.3"/>
  <pageSetup paperSize="9"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13" workbookViewId="0"/>
  </sheetViews>
  <sheetFormatPr baseColWidth="10" defaultRowHeight="14.4"/>
  <sheetData>
    <row r="1" spans="1:2" ht="18">
      <c r="A1" s="142" t="s">
        <v>483</v>
      </c>
    </row>
    <row r="3" spans="1:2">
      <c r="A3" s="210" t="s">
        <v>2</v>
      </c>
      <c r="B3" s="210" t="s">
        <v>455</v>
      </c>
    </row>
    <row r="4" spans="1:2">
      <c r="A4" s="210" t="s">
        <v>5</v>
      </c>
      <c r="B4" s="210" t="s">
        <v>484</v>
      </c>
    </row>
    <row r="5" spans="1:2">
      <c r="A5" s="210" t="s">
        <v>7</v>
      </c>
      <c r="B5" s="122" t="s">
        <v>485</v>
      </c>
    </row>
  </sheetData>
  <hyperlinks>
    <hyperlink ref="B5" r:id="rId1"/>
  </hyperlinks>
  <pageMargins left="0.7" right="0.7" top="0.78740157499999996" bottom="0.78740157499999996"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workbookViewId="0">
      <selection activeCell="A3" sqref="A3:A6"/>
    </sheetView>
  </sheetViews>
  <sheetFormatPr baseColWidth="10" defaultRowHeight="14.4"/>
  <cols>
    <col min="2" max="2" width="14.21875" customWidth="1"/>
  </cols>
  <sheetData>
    <row r="1" spans="1:5" ht="18">
      <c r="A1" s="3" t="s">
        <v>1</v>
      </c>
    </row>
    <row r="3" spans="1:5">
      <c r="A3" t="s">
        <v>2</v>
      </c>
      <c r="B3" t="s">
        <v>3</v>
      </c>
    </row>
    <row r="4" spans="1:5">
      <c r="A4" t="s">
        <v>4</v>
      </c>
      <c r="B4" s="1">
        <v>43377</v>
      </c>
    </row>
    <row r="5" spans="1:5">
      <c r="A5" t="s">
        <v>5</v>
      </c>
      <c r="B5" t="s">
        <v>6</v>
      </c>
    </row>
    <row r="6" spans="1:5">
      <c r="A6" t="s">
        <v>7</v>
      </c>
      <c r="B6" s="122" t="s">
        <v>8</v>
      </c>
    </row>
    <row r="7" spans="1:5">
      <c r="A7" t="s">
        <v>16</v>
      </c>
      <c r="B7" t="s">
        <v>17</v>
      </c>
    </row>
    <row r="8" spans="1:5" s="2" customFormat="1"/>
    <row r="9" spans="1:5" s="2" customFormat="1"/>
    <row r="11" spans="1:5" s="5" customFormat="1" ht="28.8">
      <c r="A11" s="216"/>
      <c r="B11" s="214"/>
      <c r="C11" s="215" t="s">
        <v>18</v>
      </c>
      <c r="D11" s="216"/>
      <c r="E11" s="216"/>
    </row>
    <row r="12" spans="1:5">
      <c r="A12" s="220" t="s">
        <v>19</v>
      </c>
      <c r="B12" s="211" t="s">
        <v>429</v>
      </c>
      <c r="C12" s="212">
        <v>44</v>
      </c>
      <c r="D12" s="216"/>
      <c r="E12" s="216"/>
    </row>
    <row r="13" spans="1:5">
      <c r="A13" s="219"/>
      <c r="B13" s="211" t="s">
        <v>430</v>
      </c>
      <c r="C13" s="212">
        <v>40</v>
      </c>
      <c r="D13" s="216"/>
      <c r="E13" s="216"/>
    </row>
    <row r="14" spans="1:5">
      <c r="A14" s="217"/>
      <c r="B14" s="211">
        <v>38565</v>
      </c>
      <c r="C14" s="212">
        <v>44</v>
      </c>
      <c r="D14" s="216"/>
      <c r="E14" s="216"/>
    </row>
    <row r="15" spans="1:5">
      <c r="A15" s="216"/>
      <c r="B15" s="211" t="s">
        <v>431</v>
      </c>
      <c r="C15" s="212">
        <v>48</v>
      </c>
      <c r="D15" s="216"/>
      <c r="E15" s="216"/>
    </row>
    <row r="16" spans="1:5">
      <c r="A16" s="210"/>
      <c r="B16" s="211">
        <v>38961</v>
      </c>
      <c r="C16" s="212">
        <v>45</v>
      </c>
      <c r="D16" s="210"/>
      <c r="E16" s="210"/>
    </row>
    <row r="17" spans="1:5">
      <c r="A17" s="210"/>
      <c r="B17" s="211">
        <v>39173</v>
      </c>
      <c r="C17" s="212">
        <v>46</v>
      </c>
      <c r="D17" s="210"/>
      <c r="E17" s="210"/>
    </row>
    <row r="18" spans="1:5">
      <c r="A18" s="210"/>
      <c r="B18" s="211">
        <v>39326</v>
      </c>
      <c r="C18" s="212">
        <v>54</v>
      </c>
      <c r="D18" s="210"/>
      <c r="E18" s="210"/>
    </row>
    <row r="19" spans="1:5">
      <c r="A19" s="210"/>
      <c r="B19" s="211">
        <v>39600</v>
      </c>
      <c r="C19" s="212">
        <v>31</v>
      </c>
      <c r="D19" s="210"/>
      <c r="E19" s="210"/>
    </row>
    <row r="20" spans="1:5">
      <c r="A20" s="210"/>
      <c r="B20" s="211">
        <v>39845</v>
      </c>
      <c r="C20" s="212">
        <v>41</v>
      </c>
      <c r="D20" s="210"/>
      <c r="E20" s="210"/>
    </row>
    <row r="21" spans="1:5">
      <c r="A21" s="210"/>
      <c r="B21" s="211">
        <v>39965</v>
      </c>
      <c r="C21" s="212">
        <v>43</v>
      </c>
      <c r="D21" s="210"/>
      <c r="E21" s="210"/>
    </row>
    <row r="22" spans="1:5">
      <c r="A22" s="210"/>
      <c r="B22" s="213" t="s">
        <v>9</v>
      </c>
      <c r="C22" s="212">
        <v>41</v>
      </c>
      <c r="D22" s="210"/>
      <c r="E22" s="210"/>
    </row>
    <row r="23" spans="1:5">
      <c r="A23" s="210"/>
      <c r="B23" s="211">
        <v>40330</v>
      </c>
      <c r="C23" s="212">
        <v>43</v>
      </c>
      <c r="D23" s="212" t="s">
        <v>432</v>
      </c>
      <c r="E23" s="218">
        <v>43.333333333333336</v>
      </c>
    </row>
    <row r="24" spans="1:5">
      <c r="A24" s="220" t="s">
        <v>20</v>
      </c>
      <c r="B24" s="211">
        <v>40422</v>
      </c>
      <c r="C24" s="212">
        <v>69</v>
      </c>
      <c r="D24" s="210"/>
      <c r="E24" s="210"/>
    </row>
    <row r="25" spans="1:5">
      <c r="A25" s="210"/>
      <c r="B25" s="213" t="s">
        <v>10</v>
      </c>
      <c r="C25" s="212">
        <v>64</v>
      </c>
      <c r="D25" s="210"/>
      <c r="E25" s="210"/>
    </row>
    <row r="26" spans="1:5">
      <c r="A26" s="210"/>
      <c r="B26" s="213" t="s">
        <v>11</v>
      </c>
      <c r="C26" s="212">
        <v>65</v>
      </c>
      <c r="D26" s="210"/>
      <c r="E26" s="210"/>
    </row>
    <row r="27" spans="1:5">
      <c r="A27" s="210"/>
      <c r="B27" s="213" t="s">
        <v>12</v>
      </c>
      <c r="C27" s="212">
        <v>74</v>
      </c>
      <c r="D27" s="210"/>
      <c r="E27" s="210"/>
    </row>
    <row r="28" spans="1:5">
      <c r="A28" s="210"/>
      <c r="B28" s="211">
        <v>41426</v>
      </c>
      <c r="C28" s="212">
        <v>80</v>
      </c>
      <c r="D28" s="210"/>
      <c r="E28" s="210"/>
    </row>
    <row r="29" spans="1:5">
      <c r="A29" s="210"/>
      <c r="B29" s="211">
        <v>41518</v>
      </c>
      <c r="C29" s="212">
        <v>68</v>
      </c>
      <c r="D29" s="210"/>
      <c r="E29" s="210"/>
    </row>
    <row r="30" spans="1:5">
      <c r="A30" s="210"/>
      <c r="B30" s="211">
        <v>41791</v>
      </c>
      <c r="C30" s="212">
        <v>59</v>
      </c>
      <c r="D30" s="210"/>
      <c r="E30" s="210"/>
    </row>
    <row r="31" spans="1:5">
      <c r="A31" s="210"/>
      <c r="B31" s="211">
        <v>42156</v>
      </c>
      <c r="C31" s="212">
        <v>77</v>
      </c>
      <c r="D31" s="210"/>
      <c r="E31" s="210"/>
    </row>
    <row r="32" spans="1:5">
      <c r="A32" s="210"/>
      <c r="B32" s="213" t="s">
        <v>13</v>
      </c>
      <c r="C32" s="212">
        <v>76</v>
      </c>
      <c r="D32" s="210"/>
      <c r="E32" s="210"/>
    </row>
    <row r="33" spans="1:6">
      <c r="A33" s="210"/>
      <c r="B33" s="211">
        <v>42522</v>
      </c>
      <c r="C33" s="212">
        <v>79</v>
      </c>
      <c r="D33" s="212" t="s">
        <v>433</v>
      </c>
      <c r="E33" s="218">
        <v>71.099999999999994</v>
      </c>
    </row>
    <row r="34" spans="1:6">
      <c r="A34" s="220" t="s">
        <v>21</v>
      </c>
      <c r="B34" s="211">
        <v>42614</v>
      </c>
      <c r="C34" s="212">
        <v>86</v>
      </c>
      <c r="D34" s="210"/>
      <c r="E34" s="210"/>
    </row>
    <row r="35" spans="1:6">
      <c r="A35" s="210"/>
      <c r="B35" s="211">
        <v>42887</v>
      </c>
      <c r="C35" s="212">
        <v>80</v>
      </c>
      <c r="D35" s="210"/>
      <c r="E35" s="210"/>
    </row>
    <row r="36" spans="1:6">
      <c r="A36" s="210"/>
      <c r="B36" s="213" t="s">
        <v>14</v>
      </c>
      <c r="C36" s="212">
        <v>78</v>
      </c>
      <c r="D36" s="210"/>
      <c r="E36" s="210"/>
    </row>
    <row r="37" spans="1:6">
      <c r="A37" s="210"/>
      <c r="B37" s="211">
        <v>43344</v>
      </c>
      <c r="C37" s="212">
        <v>84</v>
      </c>
      <c r="D37" s="212" t="s">
        <v>434</v>
      </c>
      <c r="E37" s="212">
        <v>82</v>
      </c>
    </row>
    <row r="41" spans="1:6">
      <c r="A41" s="237" t="s">
        <v>435</v>
      </c>
      <c r="B41" s="238"/>
      <c r="C41" s="238"/>
      <c r="D41" s="238"/>
      <c r="E41" s="238"/>
      <c r="F41" s="239"/>
    </row>
    <row r="42" spans="1:6">
      <c r="A42" s="240"/>
      <c r="B42" s="241"/>
      <c r="C42" s="241"/>
      <c r="D42" s="241"/>
      <c r="E42" s="241"/>
      <c r="F42" s="242"/>
    </row>
    <row r="43" spans="1:6">
      <c r="A43" s="240"/>
      <c r="B43" s="241"/>
      <c r="C43" s="241"/>
      <c r="D43" s="241"/>
      <c r="E43" s="241"/>
      <c r="F43" s="242"/>
    </row>
    <row r="44" spans="1:6">
      <c r="A44" s="240"/>
      <c r="B44" s="241"/>
      <c r="C44" s="241"/>
      <c r="D44" s="241"/>
      <c r="E44" s="241"/>
      <c r="F44" s="242"/>
    </row>
    <row r="45" spans="1:6">
      <c r="A45" s="240"/>
      <c r="B45" s="241"/>
      <c r="C45" s="241"/>
      <c r="D45" s="241"/>
      <c r="E45" s="241"/>
      <c r="F45" s="242"/>
    </row>
    <row r="46" spans="1:6">
      <c r="A46" s="240"/>
      <c r="B46" s="241"/>
      <c r="C46" s="241"/>
      <c r="D46" s="241"/>
      <c r="E46" s="241"/>
      <c r="F46" s="242"/>
    </row>
    <row r="47" spans="1:6">
      <c r="A47" s="240"/>
      <c r="B47" s="241"/>
      <c r="C47" s="241"/>
      <c r="D47" s="241"/>
      <c r="E47" s="241"/>
      <c r="F47" s="242"/>
    </row>
    <row r="48" spans="1:6">
      <c r="A48" s="240"/>
      <c r="B48" s="241"/>
      <c r="C48" s="241"/>
      <c r="D48" s="241"/>
      <c r="E48" s="241"/>
      <c r="F48" s="242"/>
    </row>
    <row r="49" spans="1:6">
      <c r="A49" s="240"/>
      <c r="B49" s="241"/>
      <c r="C49" s="241"/>
      <c r="D49" s="241"/>
      <c r="E49" s="241"/>
      <c r="F49" s="242"/>
    </row>
    <row r="50" spans="1:6">
      <c r="A50" s="240"/>
      <c r="B50" s="241"/>
      <c r="C50" s="241"/>
      <c r="D50" s="241"/>
      <c r="E50" s="241"/>
      <c r="F50" s="242"/>
    </row>
    <row r="51" spans="1:6">
      <c r="A51" s="240"/>
      <c r="B51" s="241"/>
      <c r="C51" s="241"/>
      <c r="D51" s="241"/>
      <c r="E51" s="241"/>
      <c r="F51" s="242"/>
    </row>
    <row r="52" spans="1:6">
      <c r="A52" s="240"/>
      <c r="B52" s="241"/>
      <c r="C52" s="241"/>
      <c r="D52" s="241"/>
      <c r="E52" s="241"/>
      <c r="F52" s="242"/>
    </row>
    <row r="53" spans="1:6">
      <c r="A53" s="243"/>
      <c r="B53" s="244"/>
      <c r="C53" s="244"/>
      <c r="D53" s="244"/>
      <c r="E53" s="244"/>
      <c r="F53" s="245"/>
    </row>
  </sheetData>
  <mergeCells count="1">
    <mergeCell ref="A41:F53"/>
  </mergeCells>
  <hyperlinks>
    <hyperlink ref="B6" r:id="rId1"/>
  </hyperlinks>
  <pageMargins left="0.7" right="0.7" top="0.78740157499999996" bottom="0.78740157499999996" header="0.3" footer="0.3"/>
  <pageSetup paperSize="9" scale="46" orientation="portrait" horizontalDpi="4294967292"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7"/>
  <sheetViews>
    <sheetView workbookViewId="0">
      <selection activeCell="A18" sqref="A18"/>
    </sheetView>
  </sheetViews>
  <sheetFormatPr baseColWidth="10" defaultRowHeight="14.4"/>
  <cols>
    <col min="1" max="1" width="22.109375" customWidth="1"/>
    <col min="2" max="2" width="9.77734375" customWidth="1"/>
  </cols>
  <sheetData>
    <row r="1" spans="1:2" ht="18">
      <c r="A1" s="21" t="s">
        <v>22</v>
      </c>
    </row>
    <row r="3" spans="1:2">
      <c r="A3" s="2" t="s">
        <v>2</v>
      </c>
      <c r="B3" s="2" t="s">
        <v>23</v>
      </c>
    </row>
    <row r="4" spans="1:2">
      <c r="A4" s="2" t="s">
        <v>4</v>
      </c>
      <c r="B4" s="1" t="s">
        <v>24</v>
      </c>
    </row>
    <row r="5" spans="1:2">
      <c r="A5" s="2" t="s">
        <v>25</v>
      </c>
      <c r="B5" s="2" t="s">
        <v>26</v>
      </c>
    </row>
    <row r="6" spans="1:2">
      <c r="A6" s="2" t="s">
        <v>7</v>
      </c>
      <c r="B6" s="4" t="s">
        <v>27</v>
      </c>
    </row>
    <row r="7" spans="1:2">
      <c r="A7" s="2" t="s">
        <v>16</v>
      </c>
      <c r="B7" s="2" t="s">
        <v>28</v>
      </c>
    </row>
    <row r="8" spans="1:2" s="7" customFormat="1">
      <c r="A8" s="7" t="s">
        <v>74</v>
      </c>
      <c r="B8" s="7" t="s">
        <v>75</v>
      </c>
    </row>
    <row r="9" spans="1:2" s="210" customFormat="1"/>
    <row r="10" spans="1:2" s="210" customFormat="1"/>
    <row r="11" spans="1:2" s="210" customFormat="1" ht="18">
      <c r="A11" s="142" t="s">
        <v>436</v>
      </c>
    </row>
    <row r="12" spans="1:2" s="210" customFormat="1"/>
    <row r="13" spans="1:2" s="210" customFormat="1"/>
    <row r="14" spans="1:2" s="210" customFormat="1"/>
    <row r="15" spans="1:2" s="210" customFormat="1"/>
    <row r="16" spans="1:2" s="210" customFormat="1"/>
    <row r="17" s="210" customFormat="1"/>
    <row r="18" s="210" customFormat="1"/>
    <row r="19" s="210" customFormat="1"/>
    <row r="20" s="210" customFormat="1"/>
    <row r="21" s="210" customFormat="1"/>
    <row r="22" s="210" customFormat="1"/>
    <row r="23" s="210" customFormat="1"/>
    <row r="24" s="210" customFormat="1"/>
    <row r="25" s="210" customFormat="1"/>
    <row r="26" s="210" customFormat="1"/>
    <row r="27" s="210" customFormat="1"/>
    <row r="28" s="210" customFormat="1"/>
    <row r="29" s="210" customFormat="1"/>
    <row r="30" s="210" customFormat="1"/>
    <row r="32" s="7" customFormat="1"/>
    <row r="33" spans="1:21" s="6" customFormat="1" ht="15.6">
      <c r="A33" s="6" t="s">
        <v>76</v>
      </c>
    </row>
    <row r="34" spans="1:21" s="11" customFormat="1" ht="27">
      <c r="A34" s="9"/>
      <c r="B34" s="10" t="s">
        <v>29</v>
      </c>
      <c r="C34" s="10" t="s">
        <v>30</v>
      </c>
      <c r="D34" s="10" t="s">
        <v>31</v>
      </c>
      <c r="E34" s="10" t="s">
        <v>32</v>
      </c>
      <c r="F34" s="10" t="s">
        <v>33</v>
      </c>
      <c r="G34" s="10" t="s">
        <v>34</v>
      </c>
      <c r="H34" s="10" t="s">
        <v>35</v>
      </c>
      <c r="I34" s="10" t="s">
        <v>36</v>
      </c>
      <c r="J34" s="10" t="s">
        <v>37</v>
      </c>
      <c r="K34" s="10" t="s">
        <v>38</v>
      </c>
      <c r="L34" s="10" t="s">
        <v>39</v>
      </c>
      <c r="M34" s="10" t="s">
        <v>40</v>
      </c>
      <c r="N34" s="10" t="s">
        <v>41</v>
      </c>
      <c r="O34" s="10" t="s">
        <v>42</v>
      </c>
      <c r="P34" s="10" t="s">
        <v>43</v>
      </c>
      <c r="Q34" s="129" t="s">
        <v>44</v>
      </c>
      <c r="R34" s="10" t="s">
        <v>45</v>
      </c>
      <c r="S34" s="10" t="s">
        <v>46</v>
      </c>
      <c r="T34" s="10" t="s">
        <v>47</v>
      </c>
      <c r="U34" s="10" t="s">
        <v>48</v>
      </c>
    </row>
    <row r="35" spans="1:21" s="11" customFormat="1">
      <c r="A35" s="12"/>
      <c r="B35" s="12" t="s">
        <v>49</v>
      </c>
      <c r="C35" s="12" t="s">
        <v>50</v>
      </c>
      <c r="D35" s="12" t="s">
        <v>51</v>
      </c>
      <c r="E35" s="12" t="s">
        <v>52</v>
      </c>
      <c r="F35" s="12" t="s">
        <v>53</v>
      </c>
      <c r="G35" s="12" t="s">
        <v>54</v>
      </c>
      <c r="H35" s="12" t="s">
        <v>55</v>
      </c>
      <c r="I35" s="12" t="s">
        <v>56</v>
      </c>
      <c r="J35" s="12" t="s">
        <v>57</v>
      </c>
      <c r="K35" s="12" t="s">
        <v>58</v>
      </c>
      <c r="L35" s="12" t="s">
        <v>59</v>
      </c>
      <c r="M35" s="12" t="s">
        <v>60</v>
      </c>
      <c r="N35" s="12" t="s">
        <v>61</v>
      </c>
      <c r="O35" s="12" t="s">
        <v>62</v>
      </c>
      <c r="P35" s="12" t="s">
        <v>63</v>
      </c>
      <c r="Q35" s="22" t="s">
        <v>64</v>
      </c>
      <c r="R35" s="12" t="s">
        <v>65</v>
      </c>
      <c r="S35" s="12" t="s">
        <v>66</v>
      </c>
      <c r="T35" s="12" t="s">
        <v>67</v>
      </c>
      <c r="U35" s="12" t="s">
        <v>68</v>
      </c>
    </row>
    <row r="36" spans="1:21" s="11" customFormat="1">
      <c r="A36" s="12" t="s">
        <v>69</v>
      </c>
      <c r="B36" s="13">
        <v>11.5</v>
      </c>
      <c r="C36" s="13">
        <v>1.4</v>
      </c>
      <c r="D36" s="13">
        <v>9.9</v>
      </c>
      <c r="E36" s="13">
        <v>3</v>
      </c>
      <c r="F36" s="13">
        <v>4.8</v>
      </c>
      <c r="G36" s="13">
        <v>1.3</v>
      </c>
      <c r="H36" s="13">
        <v>0.7</v>
      </c>
      <c r="I36" s="13">
        <v>22.9</v>
      </c>
      <c r="J36" s="13">
        <v>1.1000000000000001</v>
      </c>
      <c r="K36" s="13">
        <v>1.6</v>
      </c>
      <c r="L36" s="13">
        <v>11.7</v>
      </c>
      <c r="M36" s="13">
        <v>1.2</v>
      </c>
      <c r="N36" s="13">
        <v>1.2</v>
      </c>
      <c r="O36" s="13">
        <v>0.3</v>
      </c>
      <c r="P36" s="13">
        <v>3.5</v>
      </c>
      <c r="Q36" s="24">
        <v>15.1</v>
      </c>
      <c r="R36" s="13">
        <v>3.7</v>
      </c>
      <c r="S36" s="13">
        <v>5.5</v>
      </c>
      <c r="T36" s="13">
        <v>1.8</v>
      </c>
      <c r="U36" s="13">
        <v>2.2999999999999998</v>
      </c>
    </row>
    <row r="37" spans="1:21" s="11" customFormat="1">
      <c r="A37" s="12" t="s">
        <v>70</v>
      </c>
      <c r="B37" s="13">
        <v>11.2</v>
      </c>
      <c r="C37" s="13">
        <v>0.4</v>
      </c>
      <c r="D37" s="13">
        <v>6</v>
      </c>
      <c r="E37" s="13">
        <v>0.3</v>
      </c>
      <c r="F37" s="13">
        <v>0.7</v>
      </c>
      <c r="G37" s="13">
        <v>0.6</v>
      </c>
      <c r="H37" s="13">
        <v>0.3</v>
      </c>
      <c r="I37" s="13">
        <v>27.8</v>
      </c>
      <c r="J37" s="13">
        <v>1.2</v>
      </c>
      <c r="K37" s="13">
        <v>1.5</v>
      </c>
      <c r="L37" s="13">
        <v>3.1</v>
      </c>
      <c r="M37" s="13">
        <v>0.5</v>
      </c>
      <c r="N37" s="13">
        <v>0.2</v>
      </c>
      <c r="O37" s="13">
        <v>0.4</v>
      </c>
      <c r="P37" s="13">
        <v>0.8</v>
      </c>
      <c r="Q37" s="24">
        <v>12</v>
      </c>
      <c r="R37" s="13">
        <v>2.4</v>
      </c>
      <c r="S37" s="13">
        <v>4.5</v>
      </c>
      <c r="T37" s="13">
        <v>0.5</v>
      </c>
      <c r="U37" s="13">
        <v>0.2</v>
      </c>
    </row>
    <row r="38" spans="1:21" s="11" customFormat="1">
      <c r="A38" s="12" t="s">
        <v>71</v>
      </c>
      <c r="B38" s="13">
        <v>10.6</v>
      </c>
      <c r="C38" s="13">
        <v>8.3000000000000007</v>
      </c>
      <c r="D38" s="13">
        <v>4.8</v>
      </c>
      <c r="E38" s="13">
        <v>7.1</v>
      </c>
      <c r="F38" s="13">
        <v>5.6</v>
      </c>
      <c r="G38" s="13">
        <v>1.8</v>
      </c>
      <c r="H38" s="13">
        <v>0.4</v>
      </c>
      <c r="I38" s="13">
        <v>22.7</v>
      </c>
      <c r="J38" s="13">
        <v>6.3</v>
      </c>
      <c r="K38" s="13">
        <v>1.8</v>
      </c>
      <c r="L38" s="13">
        <v>13.6</v>
      </c>
      <c r="M38" s="13">
        <v>0.7</v>
      </c>
      <c r="N38" s="13">
        <v>0.5</v>
      </c>
      <c r="O38" s="13">
        <v>0.6</v>
      </c>
      <c r="P38" s="13">
        <v>4.7</v>
      </c>
      <c r="Q38" s="24">
        <v>12.1</v>
      </c>
      <c r="R38" s="13">
        <v>1.4</v>
      </c>
      <c r="S38" s="13">
        <v>7.5</v>
      </c>
      <c r="T38" s="13">
        <v>2.6</v>
      </c>
      <c r="U38" s="13">
        <v>2</v>
      </c>
    </row>
    <row r="39" spans="1:21" s="11" customFormat="1">
      <c r="A39" s="12" t="s">
        <v>72</v>
      </c>
      <c r="B39" s="13">
        <v>3</v>
      </c>
      <c r="C39" s="13">
        <v>0.4</v>
      </c>
      <c r="D39" s="13">
        <v>1.5</v>
      </c>
      <c r="E39" s="13">
        <v>0.5</v>
      </c>
      <c r="F39" s="13">
        <v>0.1</v>
      </c>
      <c r="G39" s="13">
        <v>0.9</v>
      </c>
      <c r="H39" s="13">
        <v>0.8</v>
      </c>
      <c r="I39" s="13">
        <v>23.8</v>
      </c>
      <c r="J39" s="13">
        <v>1.1000000000000001</v>
      </c>
      <c r="K39" s="13">
        <v>1.7</v>
      </c>
      <c r="L39" s="13">
        <v>3.5</v>
      </c>
      <c r="M39" s="13">
        <v>0.2</v>
      </c>
      <c r="N39" s="13">
        <v>0.6</v>
      </c>
      <c r="O39" s="13">
        <v>0.2</v>
      </c>
      <c r="P39" s="13">
        <v>0.9</v>
      </c>
      <c r="Q39" s="24">
        <v>14.1</v>
      </c>
      <c r="R39" s="13">
        <v>0.5</v>
      </c>
      <c r="S39" s="13">
        <v>4.9000000000000004</v>
      </c>
      <c r="T39" s="13">
        <v>0.3</v>
      </c>
      <c r="U39" s="13">
        <v>0</v>
      </c>
    </row>
    <row r="40" spans="1:21" s="11" customFormat="1">
      <c r="A40" s="12" t="s">
        <v>73</v>
      </c>
      <c r="B40" s="13">
        <v>2.6</v>
      </c>
      <c r="C40" s="13">
        <v>0.4</v>
      </c>
      <c r="D40" s="13">
        <v>0.8</v>
      </c>
      <c r="E40" s="13">
        <v>0.1</v>
      </c>
      <c r="F40" s="13">
        <v>0.1</v>
      </c>
      <c r="G40" s="13">
        <v>0.7</v>
      </c>
      <c r="H40" s="13">
        <v>0.3</v>
      </c>
      <c r="I40" s="13">
        <v>19.3</v>
      </c>
      <c r="J40" s="13">
        <v>1.1000000000000001</v>
      </c>
      <c r="K40" s="13">
        <v>1</v>
      </c>
      <c r="L40" s="13">
        <v>2.2999999999999998</v>
      </c>
      <c r="M40" s="13">
        <v>0.7</v>
      </c>
      <c r="N40" s="13">
        <v>0.3</v>
      </c>
      <c r="O40" s="13">
        <v>0.2</v>
      </c>
      <c r="P40" s="13">
        <v>1.1000000000000001</v>
      </c>
      <c r="Q40" s="24">
        <v>9.9</v>
      </c>
      <c r="R40" s="13">
        <v>0.4</v>
      </c>
      <c r="S40" s="13">
        <v>4.8</v>
      </c>
      <c r="T40" s="13">
        <v>0.5</v>
      </c>
      <c r="U40" s="13">
        <v>0.6</v>
      </c>
    </row>
    <row r="41" spans="1:21">
      <c r="Q41" s="25"/>
    </row>
    <row r="42" spans="1:21">
      <c r="A42" s="8" t="s">
        <v>77</v>
      </c>
      <c r="B42" s="8">
        <v>7.7799999999999994</v>
      </c>
      <c r="C42" s="8">
        <v>2.1800000000000006</v>
      </c>
      <c r="D42" s="8">
        <v>4.5999999999999996</v>
      </c>
      <c r="E42" s="8">
        <v>2.1999999999999997</v>
      </c>
      <c r="F42" s="8">
        <v>2.2599999999999998</v>
      </c>
      <c r="G42" s="8">
        <v>1.06</v>
      </c>
      <c r="H42" s="8">
        <v>0.5</v>
      </c>
      <c r="I42" s="8">
        <v>23.3</v>
      </c>
      <c r="J42" s="8">
        <v>2.1599999999999997</v>
      </c>
      <c r="K42" s="8">
        <v>1.52</v>
      </c>
      <c r="L42" s="8">
        <v>6.839999999999999</v>
      </c>
      <c r="M42" s="8">
        <v>0.65999999999999992</v>
      </c>
      <c r="N42" s="8">
        <v>0.55999999999999994</v>
      </c>
      <c r="O42" s="8">
        <v>0.33999999999999997</v>
      </c>
      <c r="P42" s="8">
        <v>2.2000000000000002</v>
      </c>
      <c r="Q42" s="22">
        <v>12.64</v>
      </c>
      <c r="R42" s="8">
        <v>1.6800000000000002</v>
      </c>
      <c r="S42" s="8">
        <v>5.4399999999999995</v>
      </c>
      <c r="T42" s="8">
        <v>1.1400000000000001</v>
      </c>
      <c r="U42" s="8">
        <v>1.02</v>
      </c>
    </row>
    <row r="46" spans="1:21" s="6" customFormat="1" ht="15.6">
      <c r="A46" s="6" t="s">
        <v>409</v>
      </c>
    </row>
    <row r="47" spans="1:21" s="136" customFormat="1" ht="27">
      <c r="A47" s="9"/>
      <c r="B47" s="10" t="s">
        <v>29</v>
      </c>
      <c r="C47" s="10" t="s">
        <v>30</v>
      </c>
      <c r="D47" s="10" t="s">
        <v>31</v>
      </c>
      <c r="E47" s="10" t="s">
        <v>32</v>
      </c>
      <c r="F47" s="10" t="s">
        <v>33</v>
      </c>
      <c r="G47" s="10" t="s">
        <v>34</v>
      </c>
      <c r="H47" s="10" t="s">
        <v>35</v>
      </c>
      <c r="I47" s="10" t="s">
        <v>36</v>
      </c>
      <c r="J47" s="10" t="s">
        <v>37</v>
      </c>
      <c r="K47" s="10" t="s">
        <v>38</v>
      </c>
      <c r="L47" s="10" t="s">
        <v>39</v>
      </c>
      <c r="M47" s="10" t="s">
        <v>40</v>
      </c>
      <c r="N47" s="10" t="s">
        <v>41</v>
      </c>
      <c r="O47" s="10" t="s">
        <v>42</v>
      </c>
      <c r="P47" s="10" t="s">
        <v>43</v>
      </c>
      <c r="Q47" s="129" t="s">
        <v>44</v>
      </c>
      <c r="R47" s="10" t="s">
        <v>45</v>
      </c>
      <c r="S47" s="10" t="s">
        <v>46</v>
      </c>
      <c r="T47" s="10" t="s">
        <v>47</v>
      </c>
      <c r="U47" s="10" t="s">
        <v>48</v>
      </c>
    </row>
    <row r="48" spans="1:21" s="136" customFormat="1">
      <c r="A48" s="20"/>
      <c r="B48" s="20" t="s">
        <v>49</v>
      </c>
      <c r="C48" s="20" t="s">
        <v>50</v>
      </c>
      <c r="D48" s="20" t="s">
        <v>51</v>
      </c>
      <c r="E48" s="20" t="s">
        <v>52</v>
      </c>
      <c r="F48" s="20" t="s">
        <v>53</v>
      </c>
      <c r="G48" s="20" t="s">
        <v>54</v>
      </c>
      <c r="H48" s="20" t="s">
        <v>55</v>
      </c>
      <c r="I48" s="20" t="s">
        <v>56</v>
      </c>
      <c r="J48" s="20" t="s">
        <v>57</v>
      </c>
      <c r="K48" s="20" t="s">
        <v>58</v>
      </c>
      <c r="L48" s="20" t="s">
        <v>59</v>
      </c>
      <c r="M48" s="20" t="s">
        <v>60</v>
      </c>
      <c r="N48" s="20" t="s">
        <v>61</v>
      </c>
      <c r="O48" s="20" t="s">
        <v>62</v>
      </c>
      <c r="P48" s="20" t="s">
        <v>63</v>
      </c>
      <c r="Q48" s="22" t="s">
        <v>64</v>
      </c>
      <c r="R48" s="20" t="s">
        <v>65</v>
      </c>
      <c r="S48" s="20" t="s">
        <v>66</v>
      </c>
      <c r="T48" s="20" t="s">
        <v>67</v>
      </c>
      <c r="U48" s="20" t="s">
        <v>68</v>
      </c>
    </row>
    <row r="49" spans="1:21" s="136" customFormat="1">
      <c r="A49" s="20" t="s">
        <v>69</v>
      </c>
      <c r="B49" s="9">
        <v>31.8</v>
      </c>
      <c r="C49" s="9">
        <v>12.299999999999999</v>
      </c>
      <c r="D49" s="9">
        <v>22.700000000000003</v>
      </c>
      <c r="E49" s="9">
        <v>9.6</v>
      </c>
      <c r="F49" s="9">
        <v>20</v>
      </c>
      <c r="G49" s="9">
        <v>6.8</v>
      </c>
      <c r="H49" s="9">
        <v>4.1000000000000005</v>
      </c>
      <c r="I49" s="9">
        <v>45.2</v>
      </c>
      <c r="J49" s="9">
        <v>5.4</v>
      </c>
      <c r="K49" s="9">
        <v>13.1</v>
      </c>
      <c r="L49" s="9">
        <v>35.9</v>
      </c>
      <c r="M49" s="9">
        <v>3.7</v>
      </c>
      <c r="N49" s="9">
        <v>8.6999999999999993</v>
      </c>
      <c r="O49" s="9">
        <v>4.2</v>
      </c>
      <c r="P49" s="9">
        <v>18.399999999999999</v>
      </c>
      <c r="Q49" s="27">
        <v>31.9</v>
      </c>
      <c r="R49" s="9">
        <v>27.6</v>
      </c>
      <c r="S49" s="9">
        <v>36.4</v>
      </c>
      <c r="T49" s="9">
        <v>9.4</v>
      </c>
      <c r="U49" s="9">
        <v>6.5</v>
      </c>
    </row>
    <row r="50" spans="1:21" s="136" customFormat="1">
      <c r="A50" s="20" t="s">
        <v>70</v>
      </c>
      <c r="B50" s="9">
        <v>25.099999999999998</v>
      </c>
      <c r="C50" s="9">
        <v>6.3000000000000007</v>
      </c>
      <c r="D50" s="9">
        <v>14.4</v>
      </c>
      <c r="E50" s="9">
        <v>2</v>
      </c>
      <c r="F50" s="9">
        <v>3.2</v>
      </c>
      <c r="G50" s="9">
        <v>3.6999999999999997</v>
      </c>
      <c r="H50" s="9">
        <v>2.2999999999999998</v>
      </c>
      <c r="I50" s="9">
        <v>46.2</v>
      </c>
      <c r="J50" s="9">
        <v>4.5999999999999996</v>
      </c>
      <c r="K50" s="9">
        <v>12.5</v>
      </c>
      <c r="L50" s="9">
        <v>10.1</v>
      </c>
      <c r="M50" s="9">
        <v>2.5</v>
      </c>
      <c r="N50" s="9">
        <v>5.5000000000000009</v>
      </c>
      <c r="O50" s="9">
        <v>4.5</v>
      </c>
      <c r="P50" s="9">
        <v>4.5999999999999996</v>
      </c>
      <c r="Q50" s="27">
        <v>23.8</v>
      </c>
      <c r="R50" s="9">
        <v>15.4</v>
      </c>
      <c r="S50" s="9">
        <v>34.299999999999997</v>
      </c>
      <c r="T50" s="9">
        <v>3.0999999999999996</v>
      </c>
      <c r="U50" s="9">
        <v>1.0999999999999999</v>
      </c>
    </row>
    <row r="51" spans="1:21" s="136" customFormat="1">
      <c r="A51" s="20" t="s">
        <v>71</v>
      </c>
      <c r="B51" s="9">
        <v>30</v>
      </c>
      <c r="C51" s="9">
        <v>30.1</v>
      </c>
      <c r="D51" s="9">
        <v>10.4</v>
      </c>
      <c r="E51" s="9">
        <v>20.6</v>
      </c>
      <c r="F51" s="9">
        <v>17.8</v>
      </c>
      <c r="G51" s="9">
        <v>15.8</v>
      </c>
      <c r="H51" s="9">
        <v>2.5</v>
      </c>
      <c r="I51" s="9">
        <v>35.299999999999997</v>
      </c>
      <c r="J51" s="9">
        <v>13.7</v>
      </c>
      <c r="K51" s="9">
        <v>14.000000000000002</v>
      </c>
      <c r="L51" s="9">
        <v>36.300000000000004</v>
      </c>
      <c r="M51" s="9">
        <v>6.4000000000000012</v>
      </c>
      <c r="N51" s="9">
        <v>4.8</v>
      </c>
      <c r="O51" s="9">
        <v>5.8999999999999986</v>
      </c>
      <c r="P51" s="9">
        <v>22.3</v>
      </c>
      <c r="Q51" s="27">
        <v>27.9</v>
      </c>
      <c r="R51" s="9">
        <v>15.400000000000002</v>
      </c>
      <c r="S51" s="9">
        <v>37.799999999999997</v>
      </c>
      <c r="T51" s="9">
        <v>17.000000000000004</v>
      </c>
      <c r="U51" s="9">
        <v>6.3</v>
      </c>
    </row>
    <row r="52" spans="1:21" s="136" customFormat="1">
      <c r="A52" s="20" t="s">
        <v>72</v>
      </c>
      <c r="B52" s="9">
        <v>8.8999999999999986</v>
      </c>
      <c r="C52" s="9">
        <v>4.8000000000000007</v>
      </c>
      <c r="D52" s="9">
        <v>4.6999999999999993</v>
      </c>
      <c r="E52" s="9">
        <v>2.7</v>
      </c>
      <c r="F52" s="9">
        <v>2</v>
      </c>
      <c r="G52" s="9">
        <v>3.3</v>
      </c>
      <c r="H52" s="9">
        <v>3.2</v>
      </c>
      <c r="I52" s="9">
        <v>44.1</v>
      </c>
      <c r="J52" s="9">
        <v>3.6999999999999997</v>
      </c>
      <c r="K52" s="9">
        <v>11.699999999999998</v>
      </c>
      <c r="L52" s="9">
        <v>9.6</v>
      </c>
      <c r="M52" s="9">
        <v>1.5</v>
      </c>
      <c r="N52" s="9">
        <v>6.2</v>
      </c>
      <c r="O52" s="9">
        <v>3.5</v>
      </c>
      <c r="P52" s="9">
        <v>5.7000000000000011</v>
      </c>
      <c r="Q52" s="27">
        <v>28.4</v>
      </c>
      <c r="R52" s="9">
        <v>6.8000000000000007</v>
      </c>
      <c r="S52" s="9">
        <v>34.299999999999997</v>
      </c>
      <c r="T52" s="9">
        <v>3</v>
      </c>
      <c r="U52" s="9">
        <v>0.9</v>
      </c>
    </row>
    <row r="53" spans="1:21" s="136" customFormat="1">
      <c r="A53" s="20" t="s">
        <v>73</v>
      </c>
      <c r="B53" s="9">
        <v>7.6999999999999993</v>
      </c>
      <c r="C53" s="9">
        <v>5.4000000000000012</v>
      </c>
      <c r="D53" s="9">
        <v>3.8</v>
      </c>
      <c r="E53" s="9">
        <v>1.1000000000000001</v>
      </c>
      <c r="F53" s="9">
        <v>2.1</v>
      </c>
      <c r="G53" s="9">
        <v>4.3999999999999995</v>
      </c>
      <c r="H53" s="9">
        <v>1.4</v>
      </c>
      <c r="I53" s="9">
        <v>33.1</v>
      </c>
      <c r="J53" s="9">
        <v>4</v>
      </c>
      <c r="K53" s="9">
        <v>11.5</v>
      </c>
      <c r="L53" s="9">
        <v>7.7</v>
      </c>
      <c r="M53" s="9">
        <v>1.9</v>
      </c>
      <c r="N53" s="9">
        <v>5.3999999999999995</v>
      </c>
      <c r="O53" s="9">
        <v>3.0000000000000004</v>
      </c>
      <c r="P53" s="9">
        <v>3.4</v>
      </c>
      <c r="Q53" s="27">
        <v>21.8</v>
      </c>
      <c r="R53" s="9">
        <v>5</v>
      </c>
      <c r="S53" s="9">
        <v>34.700000000000003</v>
      </c>
      <c r="T53" s="9">
        <v>3.6</v>
      </c>
      <c r="U53" s="9">
        <v>1.9</v>
      </c>
    </row>
    <row r="54" spans="1:21" s="136" customFormat="1">
      <c r="Q54" s="135"/>
    </row>
    <row r="55" spans="1:21" s="136" customFormat="1">
      <c r="A55" s="20" t="s">
        <v>78</v>
      </c>
      <c r="B55" s="20">
        <v>20.700000000000003</v>
      </c>
      <c r="C55" s="20">
        <v>11.78</v>
      </c>
      <c r="D55" s="20">
        <v>11.2</v>
      </c>
      <c r="E55" s="20">
        <v>7.2000000000000011</v>
      </c>
      <c r="F55" s="20">
        <v>9.02</v>
      </c>
      <c r="G55" s="20">
        <v>6.8</v>
      </c>
      <c r="H55" s="20">
        <v>2.7</v>
      </c>
      <c r="I55" s="20">
        <v>40.78</v>
      </c>
      <c r="J55" s="20">
        <v>6.2799999999999994</v>
      </c>
      <c r="K55" s="20">
        <v>12.559999999999999</v>
      </c>
      <c r="L55" s="20">
        <v>19.920000000000002</v>
      </c>
      <c r="M55" s="20">
        <v>3.2</v>
      </c>
      <c r="N55" s="20">
        <v>6.1199999999999992</v>
      </c>
      <c r="O55" s="20">
        <v>4.22</v>
      </c>
      <c r="P55" s="20">
        <v>10.879999999999999</v>
      </c>
      <c r="Q55" s="22">
        <v>26.76</v>
      </c>
      <c r="R55" s="20">
        <v>14.040000000000001</v>
      </c>
      <c r="S55" s="20">
        <v>35.5</v>
      </c>
      <c r="T55" s="20">
        <v>7.2200000000000006</v>
      </c>
      <c r="U55" s="20">
        <v>3.34</v>
      </c>
    </row>
    <row r="58" spans="1:21" ht="18">
      <c r="A58" s="142" t="s">
        <v>437</v>
      </c>
    </row>
    <row r="76" s="210" customFormat="1"/>
    <row r="77" s="210" customFormat="1"/>
    <row r="78" s="210" customFormat="1"/>
    <row r="79" s="210" customFormat="1"/>
    <row r="82" spans="1:65">
      <c r="A82" s="141" t="s">
        <v>408</v>
      </c>
    </row>
    <row r="83" spans="1:65">
      <c r="A83" s="221"/>
      <c r="B83" s="202"/>
      <c r="C83" s="203" t="s">
        <v>29</v>
      </c>
      <c r="D83" s="203" t="s">
        <v>344</v>
      </c>
      <c r="E83" s="203" t="s">
        <v>30</v>
      </c>
      <c r="F83" s="203" t="s">
        <v>345</v>
      </c>
      <c r="G83" s="203" t="s">
        <v>346</v>
      </c>
      <c r="H83" s="203" t="s">
        <v>31</v>
      </c>
      <c r="I83" s="203" t="s">
        <v>347</v>
      </c>
      <c r="J83" s="203" t="s">
        <v>32</v>
      </c>
      <c r="K83" s="203" t="s">
        <v>384</v>
      </c>
      <c r="L83" s="203" t="s">
        <v>348</v>
      </c>
      <c r="M83" s="203" t="s">
        <v>33</v>
      </c>
      <c r="N83" s="203" t="s">
        <v>349</v>
      </c>
      <c r="O83" s="203" t="s">
        <v>350</v>
      </c>
      <c r="P83" s="203" t="s">
        <v>351</v>
      </c>
      <c r="Q83" s="203" t="s">
        <v>352</v>
      </c>
      <c r="R83" s="203" t="s">
        <v>353</v>
      </c>
      <c r="S83" s="203" t="s">
        <v>354</v>
      </c>
      <c r="T83" s="203" t="s">
        <v>35</v>
      </c>
      <c r="U83" s="203" t="s">
        <v>36</v>
      </c>
      <c r="V83" s="203" t="s">
        <v>355</v>
      </c>
      <c r="W83" s="203" t="s">
        <v>37</v>
      </c>
      <c r="X83" s="203" t="s">
        <v>356</v>
      </c>
      <c r="Y83" s="203" t="s">
        <v>357</v>
      </c>
      <c r="Z83" s="203" t="s">
        <v>358</v>
      </c>
      <c r="AA83" s="203" t="s">
        <v>385</v>
      </c>
      <c r="AB83" s="203" t="s">
        <v>359</v>
      </c>
      <c r="AC83" s="203" t="s">
        <v>386</v>
      </c>
      <c r="AD83" s="203" t="s">
        <v>360</v>
      </c>
      <c r="AE83" s="203" t="s">
        <v>361</v>
      </c>
      <c r="AF83" s="203" t="s">
        <v>362</v>
      </c>
      <c r="AG83" s="203" t="s">
        <v>38</v>
      </c>
      <c r="AH83" s="203" t="s">
        <v>39</v>
      </c>
      <c r="AI83" s="203" t="s">
        <v>40</v>
      </c>
      <c r="AJ83" s="203" t="s">
        <v>363</v>
      </c>
      <c r="AK83" s="203" t="s">
        <v>364</v>
      </c>
      <c r="AL83" s="203" t="s">
        <v>41</v>
      </c>
      <c r="AM83" s="203" t="s">
        <v>42</v>
      </c>
      <c r="AN83" s="203" t="s">
        <v>43</v>
      </c>
      <c r="AO83" s="203" t="s">
        <v>44</v>
      </c>
      <c r="AP83" s="203" t="s">
        <v>365</v>
      </c>
      <c r="AQ83" s="203" t="s">
        <v>407</v>
      </c>
      <c r="AR83" s="203" t="s">
        <v>366</v>
      </c>
      <c r="AS83" s="203" t="s">
        <v>45</v>
      </c>
      <c r="AT83" s="203" t="s">
        <v>367</v>
      </c>
      <c r="AU83" s="203" t="s">
        <v>125</v>
      </c>
      <c r="AV83" s="203" t="s">
        <v>368</v>
      </c>
      <c r="AW83" s="203" t="s">
        <v>46</v>
      </c>
      <c r="AX83" s="203" t="s">
        <v>369</v>
      </c>
      <c r="AY83" s="203" t="s">
        <v>370</v>
      </c>
      <c r="AZ83" s="203" t="s">
        <v>371</v>
      </c>
      <c r="BA83" s="203" t="s">
        <v>47</v>
      </c>
      <c r="BB83" s="203" t="s">
        <v>372</v>
      </c>
      <c r="BC83" s="203" t="s">
        <v>373</v>
      </c>
      <c r="BD83" s="203" t="s">
        <v>48</v>
      </c>
      <c r="BE83" s="203" t="s">
        <v>374</v>
      </c>
      <c r="BF83" s="203" t="s">
        <v>34</v>
      </c>
      <c r="BG83" s="203" t="s">
        <v>375</v>
      </c>
      <c r="BH83" s="203" t="s">
        <v>376</v>
      </c>
      <c r="BI83" s="203" t="s">
        <v>377</v>
      </c>
      <c r="BJ83" s="203" t="s">
        <v>378</v>
      </c>
      <c r="BK83" s="85"/>
      <c r="BL83" s="77"/>
      <c r="BM83" s="77"/>
    </row>
    <row r="84" spans="1:65">
      <c r="A84" s="196"/>
      <c r="B84" s="204" t="s">
        <v>69</v>
      </c>
      <c r="C84" s="203">
        <v>11.5</v>
      </c>
      <c r="D84" s="203">
        <v>0.8</v>
      </c>
      <c r="E84" s="203">
        <v>1.4</v>
      </c>
      <c r="F84" s="203">
        <v>0.7</v>
      </c>
      <c r="G84" s="203">
        <v>1</v>
      </c>
      <c r="H84" s="203">
        <v>9.9</v>
      </c>
      <c r="I84" s="203">
        <v>2.9</v>
      </c>
      <c r="J84" s="203">
        <v>3</v>
      </c>
      <c r="K84" s="203">
        <v>1</v>
      </c>
      <c r="L84" s="203">
        <v>1.6</v>
      </c>
      <c r="M84" s="203">
        <v>4.8</v>
      </c>
      <c r="N84" s="203">
        <v>1.8</v>
      </c>
      <c r="O84" s="203">
        <v>2.2000000000000002</v>
      </c>
      <c r="P84" s="203">
        <v>2</v>
      </c>
      <c r="Q84" s="203">
        <v>0.3</v>
      </c>
      <c r="R84" s="203">
        <v>0.7</v>
      </c>
      <c r="S84" s="203">
        <v>1.1000000000000001</v>
      </c>
      <c r="T84" s="203">
        <v>0.7</v>
      </c>
      <c r="U84" s="203">
        <v>22.9</v>
      </c>
      <c r="V84" s="203">
        <v>1.2</v>
      </c>
      <c r="W84" s="203">
        <v>1.1000000000000001</v>
      </c>
      <c r="X84" s="203">
        <v>0.5</v>
      </c>
      <c r="Y84" s="203">
        <v>0.7</v>
      </c>
      <c r="Z84" s="203">
        <v>3.2</v>
      </c>
      <c r="AA84" s="203">
        <v>0.2</v>
      </c>
      <c r="AB84" s="203">
        <v>1</v>
      </c>
      <c r="AC84" s="203">
        <v>2.1</v>
      </c>
      <c r="AD84" s="203">
        <v>6.7</v>
      </c>
      <c r="AE84" s="203">
        <v>1</v>
      </c>
      <c r="AF84" s="203">
        <v>4.2</v>
      </c>
      <c r="AG84" s="203">
        <v>1.6</v>
      </c>
      <c r="AH84" s="203">
        <v>11.7</v>
      </c>
      <c r="AI84" s="203">
        <v>1.2</v>
      </c>
      <c r="AJ84" s="203">
        <v>0.3</v>
      </c>
      <c r="AK84" s="203">
        <v>1.8</v>
      </c>
      <c r="AL84" s="203">
        <v>1.2</v>
      </c>
      <c r="AM84" s="203">
        <v>0.3</v>
      </c>
      <c r="AN84" s="203">
        <v>3.5</v>
      </c>
      <c r="AO84" s="203">
        <v>15.1</v>
      </c>
      <c r="AP84" s="203">
        <v>1.5</v>
      </c>
      <c r="AQ84" s="203">
        <v>0.7</v>
      </c>
      <c r="AR84" s="203">
        <v>1.4</v>
      </c>
      <c r="AS84" s="203">
        <v>3.7</v>
      </c>
      <c r="AT84" s="203">
        <v>0.1</v>
      </c>
      <c r="AU84" s="203">
        <v>1.2</v>
      </c>
      <c r="AV84" s="203">
        <v>1.3</v>
      </c>
      <c r="AW84" s="203">
        <v>5.5</v>
      </c>
      <c r="AX84" s="203">
        <v>1.1000000000000001</v>
      </c>
      <c r="AY84" s="203">
        <v>0.4</v>
      </c>
      <c r="AZ84" s="203">
        <v>3.1</v>
      </c>
      <c r="BA84" s="203">
        <v>1.8</v>
      </c>
      <c r="BB84" s="203">
        <v>2</v>
      </c>
      <c r="BC84" s="203">
        <v>5.4</v>
      </c>
      <c r="BD84" s="203">
        <v>2.2999999999999998</v>
      </c>
      <c r="BE84" s="203">
        <v>2.4</v>
      </c>
      <c r="BF84" s="203">
        <v>1.3</v>
      </c>
      <c r="BG84" s="203">
        <v>1.9</v>
      </c>
      <c r="BH84" s="203">
        <v>2.9</v>
      </c>
      <c r="BI84" s="203">
        <v>1.1000000000000001</v>
      </c>
      <c r="BJ84" s="203">
        <v>1.3</v>
      </c>
      <c r="BK84" s="85"/>
      <c r="BL84" s="77"/>
      <c r="BM84" s="77"/>
    </row>
    <row r="85" spans="1:65">
      <c r="A85" s="196"/>
      <c r="B85" s="204" t="s">
        <v>70</v>
      </c>
      <c r="C85" s="203">
        <v>11.2</v>
      </c>
      <c r="D85" s="203">
        <v>0.8</v>
      </c>
      <c r="E85" s="203">
        <v>0.4</v>
      </c>
      <c r="F85" s="203">
        <v>1.4</v>
      </c>
      <c r="G85" s="203">
        <v>2.1</v>
      </c>
      <c r="H85" s="203">
        <v>6</v>
      </c>
      <c r="I85" s="203">
        <v>0.7</v>
      </c>
      <c r="J85" s="203">
        <v>0.3</v>
      </c>
      <c r="K85" s="203">
        <v>0.6</v>
      </c>
      <c r="L85" s="203">
        <v>1.1000000000000001</v>
      </c>
      <c r="M85" s="203">
        <v>0.7</v>
      </c>
      <c r="N85" s="203">
        <v>0.7</v>
      </c>
      <c r="O85" s="203">
        <v>0.4</v>
      </c>
      <c r="P85" s="203">
        <v>1.3</v>
      </c>
      <c r="Q85" s="203">
        <v>0.2</v>
      </c>
      <c r="R85" s="203">
        <v>2.1</v>
      </c>
      <c r="S85" s="205"/>
      <c r="T85" s="203">
        <v>0.3</v>
      </c>
      <c r="U85" s="203">
        <v>27.8</v>
      </c>
      <c r="V85" s="203">
        <v>0.5</v>
      </c>
      <c r="W85" s="203">
        <v>1.2</v>
      </c>
      <c r="X85" s="203">
        <v>0.5</v>
      </c>
      <c r="Y85" s="203">
        <v>0.7</v>
      </c>
      <c r="Z85" s="203">
        <v>3.8</v>
      </c>
      <c r="AA85" s="203">
        <v>0.6</v>
      </c>
      <c r="AB85" s="203">
        <v>0.3</v>
      </c>
      <c r="AC85" s="203">
        <v>4.8</v>
      </c>
      <c r="AD85" s="203">
        <v>2.2999999999999998</v>
      </c>
      <c r="AE85" s="203">
        <v>2.4</v>
      </c>
      <c r="AF85" s="203">
        <v>2</v>
      </c>
      <c r="AG85" s="203">
        <v>1.5</v>
      </c>
      <c r="AH85" s="203">
        <v>3.1</v>
      </c>
      <c r="AI85" s="203">
        <v>0.5</v>
      </c>
      <c r="AJ85" s="203">
        <v>0.6</v>
      </c>
      <c r="AK85" s="203">
        <v>1.2</v>
      </c>
      <c r="AL85" s="203">
        <v>0.2</v>
      </c>
      <c r="AM85" s="203">
        <v>0.4</v>
      </c>
      <c r="AN85" s="203">
        <v>0.8</v>
      </c>
      <c r="AO85" s="203">
        <v>12</v>
      </c>
      <c r="AP85" s="203">
        <v>1.5</v>
      </c>
      <c r="AQ85" s="205"/>
      <c r="AR85" s="203">
        <v>3.9</v>
      </c>
      <c r="AS85" s="203">
        <v>2.4</v>
      </c>
      <c r="AT85" s="203">
        <v>0.4</v>
      </c>
      <c r="AU85" s="203">
        <v>1.3</v>
      </c>
      <c r="AV85" s="203">
        <v>0.9</v>
      </c>
      <c r="AW85" s="203">
        <v>4.5</v>
      </c>
      <c r="AX85" s="203">
        <v>0.5</v>
      </c>
      <c r="AY85" s="203">
        <v>0.2</v>
      </c>
      <c r="AZ85" s="203">
        <v>2.1</v>
      </c>
      <c r="BA85" s="203">
        <v>0.5</v>
      </c>
      <c r="BB85" s="203">
        <v>0.4</v>
      </c>
      <c r="BC85" s="203">
        <v>3.2</v>
      </c>
      <c r="BD85" s="203">
        <v>0.2</v>
      </c>
      <c r="BE85" s="203">
        <v>1</v>
      </c>
      <c r="BF85" s="203">
        <v>0.6</v>
      </c>
      <c r="BG85" s="203">
        <v>1.2</v>
      </c>
      <c r="BH85" s="203">
        <v>0.8</v>
      </c>
      <c r="BI85" s="203">
        <v>0.9</v>
      </c>
      <c r="BJ85" s="203">
        <v>1.5</v>
      </c>
      <c r="BK85" s="85"/>
      <c r="BL85" s="77"/>
      <c r="BM85" s="77"/>
    </row>
    <row r="86" spans="1:65">
      <c r="A86" s="196"/>
      <c r="B86" s="204" t="s">
        <v>71</v>
      </c>
      <c r="C86" s="203">
        <v>10.6</v>
      </c>
      <c r="D86" s="203">
        <v>0.3</v>
      </c>
      <c r="E86" s="203">
        <v>8.3000000000000007</v>
      </c>
      <c r="F86" s="203">
        <v>3.1</v>
      </c>
      <c r="G86" s="203">
        <v>4.5999999999999996</v>
      </c>
      <c r="H86" s="203">
        <v>4.8</v>
      </c>
      <c r="I86" s="203">
        <v>1.2</v>
      </c>
      <c r="J86" s="203">
        <v>7.1</v>
      </c>
      <c r="K86" s="203">
        <v>3.9</v>
      </c>
      <c r="L86" s="203">
        <v>3.1</v>
      </c>
      <c r="M86" s="203">
        <v>5.6</v>
      </c>
      <c r="N86" s="203">
        <v>0.6</v>
      </c>
      <c r="O86" s="203">
        <v>2.7</v>
      </c>
      <c r="P86" s="203">
        <v>2.9</v>
      </c>
      <c r="Q86" s="203">
        <v>0.2</v>
      </c>
      <c r="R86" s="203">
        <v>2.9</v>
      </c>
      <c r="S86" s="203">
        <v>1.2</v>
      </c>
      <c r="T86" s="203">
        <v>0.4</v>
      </c>
      <c r="U86" s="203">
        <v>22.7</v>
      </c>
      <c r="V86" s="203">
        <v>10.6</v>
      </c>
      <c r="W86" s="203">
        <v>6.3</v>
      </c>
      <c r="X86" s="203">
        <v>0.6</v>
      </c>
      <c r="Y86" s="203">
        <v>1.2</v>
      </c>
      <c r="Z86" s="203">
        <v>2.7</v>
      </c>
      <c r="AA86" s="203">
        <v>1.4</v>
      </c>
      <c r="AB86" s="203">
        <v>1</v>
      </c>
      <c r="AC86" s="203">
        <v>10</v>
      </c>
      <c r="AD86" s="203">
        <v>7.9</v>
      </c>
      <c r="AE86" s="203">
        <v>3.8</v>
      </c>
      <c r="AF86" s="203">
        <v>4</v>
      </c>
      <c r="AG86" s="203">
        <v>1.8</v>
      </c>
      <c r="AH86" s="203">
        <v>13.6</v>
      </c>
      <c r="AI86" s="203">
        <v>0.7</v>
      </c>
      <c r="AJ86" s="203">
        <v>0.8</v>
      </c>
      <c r="AK86" s="203">
        <v>2.5</v>
      </c>
      <c r="AL86" s="203">
        <v>0.5</v>
      </c>
      <c r="AM86" s="203">
        <v>0.6</v>
      </c>
      <c r="AN86" s="203">
        <v>4.7</v>
      </c>
      <c r="AO86" s="203">
        <v>12.1</v>
      </c>
      <c r="AP86" s="203">
        <v>2.5</v>
      </c>
      <c r="AQ86" s="203">
        <v>4.9000000000000004</v>
      </c>
      <c r="AR86" s="203">
        <v>2.7</v>
      </c>
      <c r="AS86" s="203">
        <v>1.4</v>
      </c>
      <c r="AT86" s="203">
        <v>0.1</v>
      </c>
      <c r="AU86" s="203">
        <v>1.5</v>
      </c>
      <c r="AV86" s="203">
        <v>1.1000000000000001</v>
      </c>
      <c r="AW86" s="203">
        <v>7.5</v>
      </c>
      <c r="AX86" s="203">
        <v>1.5</v>
      </c>
      <c r="AY86" s="203">
        <v>1.4</v>
      </c>
      <c r="AZ86" s="203">
        <v>1</v>
      </c>
      <c r="BA86" s="203">
        <v>2.6</v>
      </c>
      <c r="BB86" s="203">
        <v>1</v>
      </c>
      <c r="BC86" s="203">
        <v>1.8</v>
      </c>
      <c r="BD86" s="203">
        <v>2</v>
      </c>
      <c r="BE86" s="203">
        <v>1.3</v>
      </c>
      <c r="BF86" s="203">
        <v>1.8</v>
      </c>
      <c r="BG86" s="203">
        <v>2.9</v>
      </c>
      <c r="BH86" s="203">
        <v>2.6</v>
      </c>
      <c r="BI86" s="203">
        <v>5</v>
      </c>
      <c r="BJ86" s="203">
        <v>3.4</v>
      </c>
      <c r="BK86" s="85"/>
      <c r="BL86" s="77"/>
      <c r="BM86" s="77"/>
    </row>
    <row r="87" spans="1:65">
      <c r="A87" s="196"/>
      <c r="B87" s="204" t="s">
        <v>72</v>
      </c>
      <c r="C87" s="203">
        <v>3</v>
      </c>
      <c r="D87" s="203">
        <v>0.1</v>
      </c>
      <c r="E87" s="203">
        <v>0.4</v>
      </c>
      <c r="F87" s="203">
        <v>0.9</v>
      </c>
      <c r="G87" s="203">
        <v>0.2</v>
      </c>
      <c r="H87" s="203">
        <v>1.5</v>
      </c>
      <c r="I87" s="203">
        <v>0.5</v>
      </c>
      <c r="J87" s="203">
        <v>0.5</v>
      </c>
      <c r="K87" s="203">
        <v>0.6</v>
      </c>
      <c r="L87" s="203">
        <v>0.3</v>
      </c>
      <c r="M87" s="203">
        <v>0.1</v>
      </c>
      <c r="N87" s="203">
        <v>0.4</v>
      </c>
      <c r="O87" s="203">
        <v>0.5</v>
      </c>
      <c r="P87" s="203">
        <v>0.1</v>
      </c>
      <c r="Q87" s="203">
        <v>0.1</v>
      </c>
      <c r="R87" s="203">
        <v>0.3</v>
      </c>
      <c r="S87" s="203">
        <v>0.9</v>
      </c>
      <c r="T87" s="203">
        <v>0.8</v>
      </c>
      <c r="U87" s="203">
        <v>23.8</v>
      </c>
      <c r="V87" s="203">
        <v>0.3</v>
      </c>
      <c r="W87" s="203">
        <v>1.1000000000000001</v>
      </c>
      <c r="X87" s="203">
        <v>0.2</v>
      </c>
      <c r="Y87" s="203">
        <v>0.7</v>
      </c>
      <c r="Z87" s="203">
        <v>1.8</v>
      </c>
      <c r="AA87" s="203">
        <v>0.3</v>
      </c>
      <c r="AB87" s="203">
        <v>0.4</v>
      </c>
      <c r="AC87" s="203">
        <v>2.8</v>
      </c>
      <c r="AD87" s="203">
        <v>1.6</v>
      </c>
      <c r="AE87" s="203">
        <v>0.6</v>
      </c>
      <c r="AF87" s="203">
        <v>1.5</v>
      </c>
      <c r="AG87" s="203">
        <v>1.7</v>
      </c>
      <c r="AH87" s="203">
        <v>3.5</v>
      </c>
      <c r="AI87" s="203">
        <v>0.2</v>
      </c>
      <c r="AJ87" s="203">
        <v>0.2</v>
      </c>
      <c r="AK87" s="203">
        <v>0.7</v>
      </c>
      <c r="AL87" s="203">
        <v>0.6</v>
      </c>
      <c r="AM87" s="203">
        <v>0.2</v>
      </c>
      <c r="AN87" s="203">
        <v>0.9</v>
      </c>
      <c r="AO87" s="203">
        <v>14.1</v>
      </c>
      <c r="AP87" s="203">
        <v>0.2</v>
      </c>
      <c r="AQ87" s="203">
        <v>0.3</v>
      </c>
      <c r="AR87" s="203">
        <v>0.7</v>
      </c>
      <c r="AS87" s="203">
        <v>0.5</v>
      </c>
      <c r="AT87" s="203">
        <v>0.1</v>
      </c>
      <c r="AU87" s="203">
        <v>1.4</v>
      </c>
      <c r="AV87" s="203">
        <v>0.3</v>
      </c>
      <c r="AW87" s="203">
        <v>4.9000000000000004</v>
      </c>
      <c r="AX87" s="203">
        <v>1.2</v>
      </c>
      <c r="AY87" s="203">
        <v>0.4</v>
      </c>
      <c r="AZ87" s="203">
        <v>1.4</v>
      </c>
      <c r="BA87" s="203">
        <v>0.3</v>
      </c>
      <c r="BB87" s="203">
        <v>0.4</v>
      </c>
      <c r="BC87" s="203">
        <v>0.9</v>
      </c>
      <c r="BD87" s="203">
        <v>0</v>
      </c>
      <c r="BE87" s="203">
        <v>0.6</v>
      </c>
      <c r="BF87" s="203">
        <v>0.9</v>
      </c>
      <c r="BG87" s="203">
        <v>1.1000000000000001</v>
      </c>
      <c r="BH87" s="203">
        <v>1.1000000000000001</v>
      </c>
      <c r="BI87" s="203">
        <v>0.4</v>
      </c>
      <c r="BJ87" s="203">
        <v>0.5</v>
      </c>
      <c r="BK87" s="85"/>
      <c r="BL87" s="77"/>
      <c r="BM87" s="77"/>
    </row>
    <row r="88" spans="1:65">
      <c r="A88" s="196"/>
      <c r="B88" s="204" t="s">
        <v>73</v>
      </c>
      <c r="C88" s="203">
        <v>2.6</v>
      </c>
      <c r="D88" s="203">
        <v>0.2</v>
      </c>
      <c r="E88" s="203">
        <v>0.4</v>
      </c>
      <c r="F88" s="203">
        <v>0.3</v>
      </c>
      <c r="G88" s="203">
        <v>0.5</v>
      </c>
      <c r="H88" s="203">
        <v>0.8</v>
      </c>
      <c r="I88" s="203">
        <v>0.5</v>
      </c>
      <c r="J88" s="203">
        <v>0.1</v>
      </c>
      <c r="K88" s="203">
        <v>0.6</v>
      </c>
      <c r="L88" s="203">
        <v>0.2</v>
      </c>
      <c r="M88" s="203">
        <v>0.1</v>
      </c>
      <c r="N88" s="203">
        <v>0.2</v>
      </c>
      <c r="O88" s="203">
        <v>0.6</v>
      </c>
      <c r="P88" s="203">
        <v>0.2</v>
      </c>
      <c r="Q88" s="203">
        <v>0</v>
      </c>
      <c r="R88" s="203">
        <v>0.3</v>
      </c>
      <c r="S88" s="203">
        <v>0.6</v>
      </c>
      <c r="T88" s="203">
        <v>0.3</v>
      </c>
      <c r="U88" s="203">
        <v>19.3</v>
      </c>
      <c r="V88" s="203">
        <v>0.4</v>
      </c>
      <c r="W88" s="203">
        <v>1.1000000000000001</v>
      </c>
      <c r="X88" s="203">
        <v>0.2</v>
      </c>
      <c r="Y88" s="203">
        <v>0.6</v>
      </c>
      <c r="Z88" s="203">
        <v>1.1000000000000001</v>
      </c>
      <c r="AA88" s="203">
        <v>0.1</v>
      </c>
      <c r="AB88" s="203">
        <v>0.2</v>
      </c>
      <c r="AC88" s="203">
        <v>1</v>
      </c>
      <c r="AD88" s="203">
        <v>2.4</v>
      </c>
      <c r="AE88" s="203">
        <v>0.4</v>
      </c>
      <c r="AF88" s="203">
        <v>1.8</v>
      </c>
      <c r="AG88" s="203">
        <v>1</v>
      </c>
      <c r="AH88" s="203">
        <v>2.2999999999999998</v>
      </c>
      <c r="AI88" s="203">
        <v>0.7</v>
      </c>
      <c r="AJ88" s="203">
        <v>0.2</v>
      </c>
      <c r="AK88" s="203">
        <v>1.1000000000000001</v>
      </c>
      <c r="AL88" s="203">
        <v>0.3</v>
      </c>
      <c r="AM88" s="203">
        <v>0.2</v>
      </c>
      <c r="AN88" s="203">
        <v>1.1000000000000001</v>
      </c>
      <c r="AO88" s="203">
        <v>9.9</v>
      </c>
      <c r="AP88" s="203">
        <v>0.5</v>
      </c>
      <c r="AQ88" s="203">
        <v>0.5</v>
      </c>
      <c r="AR88" s="203">
        <v>0.4</v>
      </c>
      <c r="AS88" s="203">
        <v>0.4</v>
      </c>
      <c r="AT88" s="203">
        <v>0.3</v>
      </c>
      <c r="AU88" s="203">
        <v>1.4</v>
      </c>
      <c r="AV88" s="203">
        <v>0.5</v>
      </c>
      <c r="AW88" s="203">
        <v>4.8</v>
      </c>
      <c r="AX88" s="203">
        <v>0.4</v>
      </c>
      <c r="AY88" s="203">
        <v>0.2</v>
      </c>
      <c r="AZ88" s="203">
        <v>1.4</v>
      </c>
      <c r="BA88" s="203">
        <v>0.5</v>
      </c>
      <c r="BB88" s="203">
        <v>0.5</v>
      </c>
      <c r="BC88" s="203">
        <v>0.6</v>
      </c>
      <c r="BD88" s="203">
        <v>0.6</v>
      </c>
      <c r="BE88" s="203">
        <v>0.2</v>
      </c>
      <c r="BF88" s="203">
        <v>0.7</v>
      </c>
      <c r="BG88" s="203">
        <v>0.9</v>
      </c>
      <c r="BH88" s="203">
        <v>1</v>
      </c>
      <c r="BI88" s="203">
        <v>0.5</v>
      </c>
      <c r="BJ88" s="203">
        <v>0.2</v>
      </c>
      <c r="BK88" s="196"/>
      <c r="BL88" s="196"/>
      <c r="BM88" s="196"/>
    </row>
    <row r="92" spans="1:65" ht="15.6">
      <c r="A92" s="143" t="s">
        <v>413</v>
      </c>
    </row>
    <row r="94" spans="1:65">
      <c r="A94" s="221"/>
      <c r="B94" s="198"/>
      <c r="C94" s="198" t="s">
        <v>29</v>
      </c>
      <c r="D94" s="198" t="s">
        <v>344</v>
      </c>
      <c r="E94" s="198" t="s">
        <v>30</v>
      </c>
      <c r="F94" s="198" t="s">
        <v>345</v>
      </c>
      <c r="G94" s="198" t="s">
        <v>346</v>
      </c>
      <c r="H94" s="198" t="s">
        <v>31</v>
      </c>
      <c r="I94" s="198" t="s">
        <v>347</v>
      </c>
      <c r="J94" s="198" t="s">
        <v>32</v>
      </c>
      <c r="K94" s="198" t="s">
        <v>384</v>
      </c>
      <c r="L94" s="198" t="s">
        <v>348</v>
      </c>
      <c r="M94" s="198" t="s">
        <v>33</v>
      </c>
      <c r="N94" s="198" t="s">
        <v>349</v>
      </c>
      <c r="O94" s="198" t="s">
        <v>350</v>
      </c>
      <c r="P94" s="198" t="s">
        <v>351</v>
      </c>
      <c r="Q94" s="198" t="s">
        <v>352</v>
      </c>
      <c r="R94" s="198" t="s">
        <v>353</v>
      </c>
      <c r="S94" s="203" t="s">
        <v>354</v>
      </c>
      <c r="T94" s="198" t="s">
        <v>35</v>
      </c>
      <c r="U94" s="198" t="s">
        <v>36</v>
      </c>
      <c r="V94" s="198" t="s">
        <v>355</v>
      </c>
      <c r="W94" s="198" t="s">
        <v>37</v>
      </c>
      <c r="X94" s="198" t="s">
        <v>356</v>
      </c>
      <c r="Y94" s="198" t="s">
        <v>357</v>
      </c>
      <c r="Z94" s="198" t="s">
        <v>358</v>
      </c>
      <c r="AA94" s="198" t="s">
        <v>385</v>
      </c>
      <c r="AB94" s="198" t="s">
        <v>359</v>
      </c>
      <c r="AC94" s="198" t="s">
        <v>386</v>
      </c>
      <c r="AD94" s="198" t="s">
        <v>360</v>
      </c>
      <c r="AE94" s="198" t="s">
        <v>361</v>
      </c>
      <c r="AF94" s="198" t="s">
        <v>362</v>
      </c>
      <c r="AG94" s="198" t="s">
        <v>38</v>
      </c>
      <c r="AH94" s="198" t="s">
        <v>39</v>
      </c>
      <c r="AI94" s="198" t="s">
        <v>40</v>
      </c>
      <c r="AJ94" s="198" t="s">
        <v>363</v>
      </c>
      <c r="AK94" s="198" t="s">
        <v>364</v>
      </c>
      <c r="AL94" s="198" t="s">
        <v>41</v>
      </c>
      <c r="AM94" s="198" t="s">
        <v>42</v>
      </c>
      <c r="AN94" s="198" t="s">
        <v>43</v>
      </c>
      <c r="AO94" s="203" t="s">
        <v>44</v>
      </c>
      <c r="AP94" s="203" t="s">
        <v>365</v>
      </c>
      <c r="AQ94" s="203" t="s">
        <v>407</v>
      </c>
      <c r="AR94" s="198" t="s">
        <v>366</v>
      </c>
      <c r="AS94" s="198" t="s">
        <v>45</v>
      </c>
      <c r="AT94" s="198" t="s">
        <v>367</v>
      </c>
      <c r="AU94" s="198" t="s">
        <v>125</v>
      </c>
      <c r="AV94" s="198" t="s">
        <v>368</v>
      </c>
      <c r="AW94" s="198" t="s">
        <v>46</v>
      </c>
      <c r="AX94" s="198" t="s">
        <v>369</v>
      </c>
      <c r="AY94" s="198" t="s">
        <v>370</v>
      </c>
      <c r="AZ94" s="198" t="s">
        <v>371</v>
      </c>
      <c r="BA94" s="198" t="s">
        <v>47</v>
      </c>
      <c r="BB94" s="198" t="s">
        <v>372</v>
      </c>
      <c r="BC94" s="198" t="s">
        <v>373</v>
      </c>
      <c r="BD94" s="198" t="s">
        <v>48</v>
      </c>
      <c r="BE94" s="198" t="s">
        <v>374</v>
      </c>
      <c r="BF94" s="198" t="s">
        <v>34</v>
      </c>
      <c r="BG94" s="198" t="s">
        <v>375</v>
      </c>
      <c r="BH94" s="198" t="s">
        <v>376</v>
      </c>
      <c r="BI94" s="198" t="s">
        <v>377</v>
      </c>
      <c r="BJ94" s="198" t="s">
        <v>378</v>
      </c>
    </row>
    <row r="95" spans="1:65">
      <c r="A95" s="197"/>
      <c r="B95" s="199" t="s">
        <v>69</v>
      </c>
      <c r="C95" s="198">
        <v>31.8</v>
      </c>
      <c r="D95" s="198">
        <v>2.6</v>
      </c>
      <c r="E95" s="198">
        <v>12.299999999999999</v>
      </c>
      <c r="F95" s="198">
        <v>7.3999999999999995</v>
      </c>
      <c r="G95" s="198">
        <v>3.9000000000000004</v>
      </c>
      <c r="H95" s="198">
        <v>22.700000000000003</v>
      </c>
      <c r="I95" s="198">
        <v>22.2</v>
      </c>
      <c r="J95" s="198">
        <v>9.6</v>
      </c>
      <c r="K95" s="198">
        <v>8.8000000000000007</v>
      </c>
      <c r="L95" s="198">
        <v>7.6999999999999993</v>
      </c>
      <c r="M95" s="198">
        <v>20</v>
      </c>
      <c r="N95" s="198">
        <v>7.8</v>
      </c>
      <c r="O95" s="198">
        <v>13.899999999999999</v>
      </c>
      <c r="P95" s="198">
        <v>13.6</v>
      </c>
      <c r="Q95" s="198">
        <v>1.9000000000000001</v>
      </c>
      <c r="R95" s="198">
        <v>11.399999999999999</v>
      </c>
      <c r="S95" s="203">
        <v>4</v>
      </c>
      <c r="T95" s="198">
        <v>4.1000000000000005</v>
      </c>
      <c r="U95" s="198">
        <v>45.2</v>
      </c>
      <c r="V95" s="198">
        <v>11.699999999999998</v>
      </c>
      <c r="W95" s="198">
        <v>5.4</v>
      </c>
      <c r="X95" s="198">
        <v>5.9</v>
      </c>
      <c r="Y95" s="198">
        <v>1.8</v>
      </c>
      <c r="Z95" s="198">
        <v>18</v>
      </c>
      <c r="AA95" s="198">
        <v>3.2</v>
      </c>
      <c r="AB95" s="198">
        <v>7.7000000000000011</v>
      </c>
      <c r="AC95" s="198">
        <v>14</v>
      </c>
      <c r="AD95" s="198">
        <v>17.5</v>
      </c>
      <c r="AE95" s="198">
        <v>15.3</v>
      </c>
      <c r="AF95" s="198">
        <v>13.2</v>
      </c>
      <c r="AG95" s="198">
        <v>13.1</v>
      </c>
      <c r="AH95" s="198">
        <v>35.9</v>
      </c>
      <c r="AI95" s="198">
        <v>3.7</v>
      </c>
      <c r="AJ95" s="198">
        <v>4.3999999999999995</v>
      </c>
      <c r="AK95" s="198">
        <v>6.3</v>
      </c>
      <c r="AL95" s="198">
        <v>8.6999999999999993</v>
      </c>
      <c r="AM95" s="198">
        <v>4.2</v>
      </c>
      <c r="AN95" s="198">
        <v>18.399999999999999</v>
      </c>
      <c r="AO95" s="203">
        <v>31.9</v>
      </c>
      <c r="AP95" s="203">
        <v>8.1999999999999993</v>
      </c>
      <c r="AQ95" s="203">
        <v>8.6</v>
      </c>
      <c r="AR95" s="198">
        <v>4</v>
      </c>
      <c r="AS95" s="198">
        <v>27.6</v>
      </c>
      <c r="AT95" s="198">
        <v>2.1</v>
      </c>
      <c r="AU95" s="198">
        <v>12</v>
      </c>
      <c r="AV95" s="198">
        <v>13.7</v>
      </c>
      <c r="AW95" s="198">
        <v>36.4</v>
      </c>
      <c r="AX95" s="198">
        <v>8.3000000000000007</v>
      </c>
      <c r="AY95" s="198">
        <v>5.5</v>
      </c>
      <c r="AZ95" s="198">
        <v>12.299999999999999</v>
      </c>
      <c r="BA95" s="198">
        <v>9.4</v>
      </c>
      <c r="BB95" s="198">
        <v>6.2</v>
      </c>
      <c r="BC95" s="198">
        <v>12.5</v>
      </c>
      <c r="BD95" s="198">
        <v>6.5</v>
      </c>
      <c r="BE95" s="198">
        <v>20.599999999999998</v>
      </c>
      <c r="BF95" s="198">
        <v>6.8</v>
      </c>
      <c r="BG95" s="198">
        <v>10.6</v>
      </c>
      <c r="BH95" s="198">
        <v>8.3000000000000007</v>
      </c>
      <c r="BI95" s="198">
        <v>8.1999999999999993</v>
      </c>
      <c r="BJ95" s="198">
        <v>6.6</v>
      </c>
    </row>
    <row r="96" spans="1:65">
      <c r="A96" s="197"/>
      <c r="B96" s="199" t="s">
        <v>70</v>
      </c>
      <c r="C96" s="198">
        <v>25.099999999999998</v>
      </c>
      <c r="D96" s="198">
        <v>3.0999999999999996</v>
      </c>
      <c r="E96" s="198">
        <v>6.3000000000000007</v>
      </c>
      <c r="F96" s="198">
        <v>5.4</v>
      </c>
      <c r="G96" s="198">
        <v>8</v>
      </c>
      <c r="H96" s="198">
        <v>14.4</v>
      </c>
      <c r="I96" s="198">
        <v>11.5</v>
      </c>
      <c r="J96" s="198">
        <v>2</v>
      </c>
      <c r="K96" s="198">
        <v>6.1</v>
      </c>
      <c r="L96" s="198">
        <v>4.8</v>
      </c>
      <c r="M96" s="198">
        <v>3.2</v>
      </c>
      <c r="N96" s="198">
        <v>4.4000000000000004</v>
      </c>
      <c r="O96" s="198">
        <v>4.6000000000000005</v>
      </c>
      <c r="P96" s="198">
        <v>8.1</v>
      </c>
      <c r="Q96" s="198">
        <v>1.4</v>
      </c>
      <c r="R96" s="198">
        <v>17.100000000000001</v>
      </c>
      <c r="S96" s="205"/>
      <c r="T96" s="198">
        <v>2.2999999999999998</v>
      </c>
      <c r="U96" s="198">
        <v>46.2</v>
      </c>
      <c r="V96" s="198">
        <v>6.3000000000000007</v>
      </c>
      <c r="W96" s="198">
        <v>4.5999999999999996</v>
      </c>
      <c r="X96" s="198">
        <v>10.899999999999999</v>
      </c>
      <c r="Y96" s="198">
        <v>1.5</v>
      </c>
      <c r="Z96" s="198">
        <v>11.399999999999999</v>
      </c>
      <c r="AA96" s="198">
        <v>3.8000000000000003</v>
      </c>
      <c r="AB96" s="198">
        <v>2.8000000000000003</v>
      </c>
      <c r="AC96" s="198">
        <v>16.5</v>
      </c>
      <c r="AD96" s="198">
        <v>10</v>
      </c>
      <c r="AE96" s="198">
        <v>19.7</v>
      </c>
      <c r="AF96" s="198">
        <v>4.4000000000000004</v>
      </c>
      <c r="AG96" s="198">
        <v>12.5</v>
      </c>
      <c r="AH96" s="198">
        <v>10.1</v>
      </c>
      <c r="AI96" s="198">
        <v>2.5</v>
      </c>
      <c r="AJ96" s="198">
        <v>4.1000000000000005</v>
      </c>
      <c r="AK96" s="198">
        <v>4.5999999999999996</v>
      </c>
      <c r="AL96" s="198">
        <v>5.5000000000000009</v>
      </c>
      <c r="AM96" s="198">
        <v>4.5</v>
      </c>
      <c r="AN96" s="198">
        <v>4.5999999999999996</v>
      </c>
      <c r="AO96" s="203">
        <v>23.8</v>
      </c>
      <c r="AP96" s="203">
        <v>7.6000000000000005</v>
      </c>
      <c r="AQ96" s="205"/>
      <c r="AR96" s="198">
        <v>8.4</v>
      </c>
      <c r="AS96" s="198">
        <v>15.4</v>
      </c>
      <c r="AT96" s="198">
        <v>2.9</v>
      </c>
      <c r="AU96" s="198">
        <v>9.3000000000000007</v>
      </c>
      <c r="AV96" s="198">
        <v>5.4</v>
      </c>
      <c r="AW96" s="198">
        <v>34.299999999999997</v>
      </c>
      <c r="AX96" s="198">
        <v>11.6</v>
      </c>
      <c r="AY96" s="198">
        <v>2</v>
      </c>
      <c r="AZ96" s="198">
        <v>8.1</v>
      </c>
      <c r="BA96" s="198">
        <v>3.0999999999999996</v>
      </c>
      <c r="BB96" s="198">
        <v>1.5</v>
      </c>
      <c r="BC96" s="198">
        <v>8.1000000000000014</v>
      </c>
      <c r="BD96" s="198">
        <v>1.0999999999999999</v>
      </c>
      <c r="BE96" s="198">
        <v>11</v>
      </c>
      <c r="BF96" s="198">
        <v>3.6999999999999997</v>
      </c>
      <c r="BG96" s="198">
        <v>5.4</v>
      </c>
      <c r="BH96" s="198">
        <v>2.6</v>
      </c>
      <c r="BI96" s="198">
        <v>6.5000000000000009</v>
      </c>
      <c r="BJ96" s="198">
        <v>9.6999999999999993</v>
      </c>
    </row>
    <row r="97" spans="1:62">
      <c r="A97" s="197"/>
      <c r="B97" s="199" t="s">
        <v>71</v>
      </c>
      <c r="C97" s="198">
        <v>30</v>
      </c>
      <c r="D97" s="198">
        <v>3.3</v>
      </c>
      <c r="E97" s="198">
        <v>30.1</v>
      </c>
      <c r="F97" s="198">
        <v>6.4</v>
      </c>
      <c r="G97" s="198">
        <v>8.8999999999999986</v>
      </c>
      <c r="H97" s="198">
        <v>10.4</v>
      </c>
      <c r="I97" s="198">
        <v>10.6</v>
      </c>
      <c r="J97" s="198">
        <v>20.6</v>
      </c>
      <c r="K97" s="198">
        <v>19</v>
      </c>
      <c r="L97" s="198">
        <v>16.2</v>
      </c>
      <c r="M97" s="198">
        <v>17.8</v>
      </c>
      <c r="N97" s="198">
        <v>3.8000000000000003</v>
      </c>
      <c r="O97" s="198">
        <v>16</v>
      </c>
      <c r="P97" s="198">
        <v>15.999999999999998</v>
      </c>
      <c r="Q97" s="198">
        <v>2.9000000000000004</v>
      </c>
      <c r="R97" s="198">
        <v>21.999999999999996</v>
      </c>
      <c r="S97" s="203">
        <v>5.0999999999999996</v>
      </c>
      <c r="T97" s="198">
        <v>2.5</v>
      </c>
      <c r="U97" s="198">
        <v>35.299999999999997</v>
      </c>
      <c r="V97" s="198">
        <v>61.7</v>
      </c>
      <c r="W97" s="198">
        <v>13.7</v>
      </c>
      <c r="X97" s="198">
        <v>9.6</v>
      </c>
      <c r="Y97" s="198">
        <v>5.8000000000000007</v>
      </c>
      <c r="Z97" s="198">
        <v>15.399999999999999</v>
      </c>
      <c r="AA97" s="198">
        <v>9.1999999999999993</v>
      </c>
      <c r="AB97" s="198">
        <v>11.399999999999999</v>
      </c>
      <c r="AC97" s="198">
        <v>27.6</v>
      </c>
      <c r="AD97" s="198">
        <v>18.200000000000003</v>
      </c>
      <c r="AE97" s="198">
        <v>31.3</v>
      </c>
      <c r="AF97" s="198">
        <v>11.9</v>
      </c>
      <c r="AG97" s="198">
        <v>14.000000000000002</v>
      </c>
      <c r="AH97" s="198">
        <v>36.300000000000004</v>
      </c>
      <c r="AI97" s="198">
        <v>6.4000000000000012</v>
      </c>
      <c r="AJ97" s="198">
        <v>2.1</v>
      </c>
      <c r="AK97" s="198">
        <v>7.7</v>
      </c>
      <c r="AL97" s="198">
        <v>4.8</v>
      </c>
      <c r="AM97" s="198">
        <v>5.8999999999999986</v>
      </c>
      <c r="AN97" s="198">
        <v>22.3</v>
      </c>
      <c r="AO97" s="203">
        <v>27.9</v>
      </c>
      <c r="AP97" s="203">
        <v>10.5</v>
      </c>
      <c r="AQ97" s="203">
        <v>22.9</v>
      </c>
      <c r="AR97" s="198">
        <v>7</v>
      </c>
      <c r="AS97" s="198">
        <v>15.400000000000002</v>
      </c>
      <c r="AT97" s="198">
        <v>2</v>
      </c>
      <c r="AU97" s="198">
        <v>14.2</v>
      </c>
      <c r="AV97" s="198">
        <v>14.1</v>
      </c>
      <c r="AW97" s="198">
        <v>37.799999999999997</v>
      </c>
      <c r="AX97" s="198">
        <v>10</v>
      </c>
      <c r="AY97" s="198">
        <v>7.2000000000000011</v>
      </c>
      <c r="AZ97" s="198">
        <v>7.3</v>
      </c>
      <c r="BA97" s="198">
        <v>17.000000000000004</v>
      </c>
      <c r="BB97" s="198">
        <v>2.6</v>
      </c>
      <c r="BC97" s="198">
        <v>5.8999999999999995</v>
      </c>
      <c r="BD97" s="198">
        <v>6.3</v>
      </c>
      <c r="BE97" s="198">
        <v>13.5</v>
      </c>
      <c r="BF97" s="198">
        <v>15.8</v>
      </c>
      <c r="BG97" s="198">
        <v>9.3000000000000007</v>
      </c>
      <c r="BH97" s="198">
        <v>9.9</v>
      </c>
      <c r="BI97" s="198">
        <v>14</v>
      </c>
      <c r="BJ97" s="198">
        <v>11.700000000000001</v>
      </c>
    </row>
    <row r="98" spans="1:62">
      <c r="A98" s="197"/>
      <c r="B98" s="199" t="s">
        <v>72</v>
      </c>
      <c r="C98" s="198">
        <v>8.8999999999999986</v>
      </c>
      <c r="D98" s="198">
        <v>1.8000000000000003</v>
      </c>
      <c r="E98" s="198">
        <v>4.8000000000000007</v>
      </c>
      <c r="F98" s="198">
        <v>2.6</v>
      </c>
      <c r="G98" s="198">
        <v>2.6</v>
      </c>
      <c r="H98" s="198">
        <v>4.6999999999999993</v>
      </c>
      <c r="I98" s="198">
        <v>8.1999999999999993</v>
      </c>
      <c r="J98" s="198">
        <v>2.7</v>
      </c>
      <c r="K98" s="198">
        <v>4.3999999999999995</v>
      </c>
      <c r="L98" s="198">
        <v>1.8000000000000003</v>
      </c>
      <c r="M98" s="198">
        <v>2</v>
      </c>
      <c r="N98" s="198">
        <v>2.8</v>
      </c>
      <c r="O98" s="198">
        <v>5.8</v>
      </c>
      <c r="P98" s="198">
        <v>2.1</v>
      </c>
      <c r="Q98" s="198">
        <v>0.30000000000000004</v>
      </c>
      <c r="R98" s="198">
        <v>3.8</v>
      </c>
      <c r="S98" s="203">
        <v>2.8</v>
      </c>
      <c r="T98" s="198">
        <v>3.2</v>
      </c>
      <c r="U98" s="198">
        <v>44.1</v>
      </c>
      <c r="V98" s="198">
        <v>5.5</v>
      </c>
      <c r="W98" s="198">
        <v>3.6999999999999997</v>
      </c>
      <c r="X98" s="198">
        <v>3</v>
      </c>
      <c r="Y98" s="198">
        <v>1.7</v>
      </c>
      <c r="Z98" s="198">
        <v>6.6</v>
      </c>
      <c r="AA98" s="198">
        <v>3</v>
      </c>
      <c r="AB98" s="198">
        <v>2.2000000000000002</v>
      </c>
      <c r="AC98" s="198">
        <v>12.7</v>
      </c>
      <c r="AD98" s="198">
        <v>5.6</v>
      </c>
      <c r="AE98" s="198">
        <v>15.099999999999998</v>
      </c>
      <c r="AF98" s="198">
        <v>3.1999999999999997</v>
      </c>
      <c r="AG98" s="198">
        <v>11.699999999999998</v>
      </c>
      <c r="AH98" s="198">
        <v>9.6</v>
      </c>
      <c r="AI98" s="198">
        <v>1.5</v>
      </c>
      <c r="AJ98" s="198">
        <v>2.3000000000000003</v>
      </c>
      <c r="AK98" s="198">
        <v>2.4</v>
      </c>
      <c r="AL98" s="198">
        <v>6.2</v>
      </c>
      <c r="AM98" s="198">
        <v>3.5</v>
      </c>
      <c r="AN98" s="198">
        <v>5.7000000000000011</v>
      </c>
      <c r="AO98" s="203">
        <v>28.4</v>
      </c>
      <c r="AP98" s="203">
        <v>2.2000000000000002</v>
      </c>
      <c r="AQ98" s="203">
        <v>4.0999999999999996</v>
      </c>
      <c r="AR98" s="198">
        <v>2.6</v>
      </c>
      <c r="AS98" s="198">
        <v>6.8000000000000007</v>
      </c>
      <c r="AT98" s="198">
        <v>2.7</v>
      </c>
      <c r="AU98" s="198">
        <v>9.4</v>
      </c>
      <c r="AV98" s="198">
        <v>2.6999999999999997</v>
      </c>
      <c r="AW98" s="198">
        <v>34.299999999999997</v>
      </c>
      <c r="AX98" s="198">
        <v>9.7999999999999989</v>
      </c>
      <c r="AY98" s="198">
        <v>2</v>
      </c>
      <c r="AZ98" s="198">
        <v>5.5</v>
      </c>
      <c r="BA98" s="198">
        <v>3</v>
      </c>
      <c r="BB98" s="198">
        <v>1.2999999999999998</v>
      </c>
      <c r="BC98" s="198">
        <v>2.4</v>
      </c>
      <c r="BD98" s="198">
        <v>0.9</v>
      </c>
      <c r="BE98" s="198">
        <v>5.7</v>
      </c>
      <c r="BF98" s="198">
        <v>3.3</v>
      </c>
      <c r="BG98" s="198">
        <v>5.4</v>
      </c>
      <c r="BH98" s="198">
        <v>3.3000000000000003</v>
      </c>
      <c r="BI98" s="198">
        <v>1.4</v>
      </c>
      <c r="BJ98" s="198">
        <v>3.8</v>
      </c>
    </row>
    <row r="99" spans="1:62">
      <c r="A99" s="197"/>
      <c r="B99" s="199" t="s">
        <v>73</v>
      </c>
      <c r="C99" s="198">
        <v>7.6999999999999993</v>
      </c>
      <c r="D99" s="198">
        <v>0.5</v>
      </c>
      <c r="E99" s="198">
        <v>5.4000000000000012</v>
      </c>
      <c r="F99" s="198">
        <v>1.4000000000000001</v>
      </c>
      <c r="G99" s="198">
        <v>2.4000000000000004</v>
      </c>
      <c r="H99" s="198">
        <v>3.8</v>
      </c>
      <c r="I99" s="198">
        <v>3.3</v>
      </c>
      <c r="J99" s="198">
        <v>1.1000000000000001</v>
      </c>
      <c r="K99" s="198">
        <v>2.7</v>
      </c>
      <c r="L99" s="198">
        <v>2.2000000000000002</v>
      </c>
      <c r="M99" s="198">
        <v>2.1</v>
      </c>
      <c r="N99" s="198">
        <v>2.4000000000000004</v>
      </c>
      <c r="O99" s="198">
        <v>4.8999999999999995</v>
      </c>
      <c r="P99" s="198">
        <v>1.2</v>
      </c>
      <c r="Q99" s="198">
        <v>0.1</v>
      </c>
      <c r="R99" s="198">
        <v>3.5999999999999996</v>
      </c>
      <c r="S99" s="203">
        <v>2</v>
      </c>
      <c r="T99" s="198">
        <v>1.4</v>
      </c>
      <c r="U99" s="198">
        <v>33.1</v>
      </c>
      <c r="V99" s="198">
        <v>5.2000000000000011</v>
      </c>
      <c r="W99" s="198">
        <v>4</v>
      </c>
      <c r="X99" s="198">
        <v>2</v>
      </c>
      <c r="Y99" s="198">
        <v>1.1000000000000001</v>
      </c>
      <c r="Z99" s="198">
        <v>8.1999999999999993</v>
      </c>
      <c r="AA99" s="198">
        <v>2.2999999999999998</v>
      </c>
      <c r="AB99" s="198">
        <v>2.4000000000000004</v>
      </c>
      <c r="AC99" s="198">
        <v>8.8999999999999986</v>
      </c>
      <c r="AD99" s="198">
        <v>7.3000000000000007</v>
      </c>
      <c r="AE99" s="198">
        <v>14.3</v>
      </c>
      <c r="AF99" s="198">
        <v>4.1000000000000005</v>
      </c>
      <c r="AG99" s="198">
        <v>11.5</v>
      </c>
      <c r="AH99" s="198">
        <v>7.7</v>
      </c>
      <c r="AI99" s="198">
        <v>1.9</v>
      </c>
      <c r="AJ99" s="198">
        <v>1.0999999999999999</v>
      </c>
      <c r="AK99" s="198">
        <v>2.4000000000000004</v>
      </c>
      <c r="AL99" s="198">
        <v>5.3999999999999995</v>
      </c>
      <c r="AM99" s="198">
        <v>3.0000000000000004</v>
      </c>
      <c r="AN99" s="198">
        <v>3.4</v>
      </c>
      <c r="AO99" s="203">
        <v>21.8</v>
      </c>
      <c r="AP99" s="203">
        <v>2.5</v>
      </c>
      <c r="AQ99" s="203">
        <v>4.7</v>
      </c>
      <c r="AR99" s="198">
        <v>1.4</v>
      </c>
      <c r="AS99" s="198">
        <v>5</v>
      </c>
      <c r="AT99" s="198">
        <v>1.9000000000000001</v>
      </c>
      <c r="AU99" s="198">
        <v>8.1999999999999993</v>
      </c>
      <c r="AV99" s="198">
        <v>3.1</v>
      </c>
      <c r="AW99" s="198">
        <v>34.700000000000003</v>
      </c>
      <c r="AX99" s="198">
        <v>7.8000000000000007</v>
      </c>
      <c r="AY99" s="198">
        <v>1.8000000000000003</v>
      </c>
      <c r="AZ99" s="198">
        <v>6</v>
      </c>
      <c r="BA99" s="198">
        <v>3.6</v>
      </c>
      <c r="BB99" s="198">
        <v>1</v>
      </c>
      <c r="BC99" s="198">
        <v>1.5</v>
      </c>
      <c r="BD99" s="198">
        <v>1.9</v>
      </c>
      <c r="BE99" s="198">
        <v>3.9</v>
      </c>
      <c r="BF99" s="198">
        <v>4.3999999999999995</v>
      </c>
      <c r="BG99" s="198">
        <v>4.4000000000000004</v>
      </c>
      <c r="BH99" s="198">
        <v>2.6</v>
      </c>
      <c r="BI99" s="198">
        <v>1.7000000000000002</v>
      </c>
      <c r="BJ99" s="198">
        <v>4.7</v>
      </c>
    </row>
    <row r="103" spans="1:62" ht="15.6">
      <c r="A103" s="143" t="s">
        <v>412</v>
      </c>
    </row>
    <row r="105" spans="1:62">
      <c r="A105" s="200"/>
      <c r="B105" s="201"/>
      <c r="C105" s="201" t="s">
        <v>29</v>
      </c>
      <c r="D105" s="201" t="s">
        <v>344</v>
      </c>
      <c r="E105" s="201" t="s">
        <v>30</v>
      </c>
      <c r="F105" s="201" t="s">
        <v>345</v>
      </c>
      <c r="G105" s="201" t="s">
        <v>346</v>
      </c>
      <c r="H105" s="201" t="s">
        <v>31</v>
      </c>
      <c r="I105" s="201" t="s">
        <v>347</v>
      </c>
      <c r="J105" s="201" t="s">
        <v>32</v>
      </c>
      <c r="K105" s="201" t="s">
        <v>384</v>
      </c>
      <c r="L105" s="201" t="s">
        <v>348</v>
      </c>
      <c r="M105" s="201" t="s">
        <v>33</v>
      </c>
      <c r="N105" s="201" t="s">
        <v>349</v>
      </c>
      <c r="O105" s="201" t="s">
        <v>350</v>
      </c>
      <c r="P105" s="201" t="s">
        <v>351</v>
      </c>
      <c r="Q105" s="201" t="s">
        <v>352</v>
      </c>
      <c r="R105" s="201" t="s">
        <v>353</v>
      </c>
      <c r="S105" s="201" t="s">
        <v>354</v>
      </c>
      <c r="T105" s="201" t="s">
        <v>35</v>
      </c>
      <c r="U105" s="201" t="s">
        <v>36</v>
      </c>
      <c r="V105" s="201" t="s">
        <v>355</v>
      </c>
      <c r="W105" s="201" t="s">
        <v>37</v>
      </c>
      <c r="X105" s="201" t="s">
        <v>356</v>
      </c>
      <c r="Y105" s="201" t="s">
        <v>357</v>
      </c>
      <c r="Z105" s="201" t="s">
        <v>358</v>
      </c>
      <c r="AA105" s="201" t="s">
        <v>385</v>
      </c>
      <c r="AB105" s="201" t="s">
        <v>359</v>
      </c>
      <c r="AC105" s="201" t="s">
        <v>386</v>
      </c>
      <c r="AD105" s="201" t="s">
        <v>360</v>
      </c>
      <c r="AE105" s="201" t="s">
        <v>361</v>
      </c>
      <c r="AF105" s="201" t="s">
        <v>362</v>
      </c>
      <c r="AG105" s="201" t="s">
        <v>38</v>
      </c>
      <c r="AH105" s="201" t="s">
        <v>39</v>
      </c>
      <c r="AI105" s="201" t="s">
        <v>40</v>
      </c>
      <c r="AJ105" s="201" t="s">
        <v>363</v>
      </c>
      <c r="AK105" s="201" t="s">
        <v>364</v>
      </c>
      <c r="AL105" s="201" t="s">
        <v>41</v>
      </c>
      <c r="AM105" s="201" t="s">
        <v>42</v>
      </c>
      <c r="AN105" s="201" t="s">
        <v>43</v>
      </c>
      <c r="AO105" s="201" t="s">
        <v>44</v>
      </c>
      <c r="AP105" s="201" t="s">
        <v>365</v>
      </c>
      <c r="AQ105" s="201" t="s">
        <v>407</v>
      </c>
      <c r="AR105" s="201" t="s">
        <v>366</v>
      </c>
      <c r="AS105" s="201" t="s">
        <v>45</v>
      </c>
      <c r="AT105" s="201" t="s">
        <v>367</v>
      </c>
      <c r="AU105" s="201" t="s">
        <v>125</v>
      </c>
      <c r="AV105" s="201" t="s">
        <v>368</v>
      </c>
      <c r="AW105" s="201" t="s">
        <v>46</v>
      </c>
      <c r="AX105" s="201" t="s">
        <v>369</v>
      </c>
      <c r="AY105" s="201" t="s">
        <v>370</v>
      </c>
      <c r="AZ105" s="201" t="s">
        <v>371</v>
      </c>
      <c r="BA105" s="201" t="s">
        <v>47</v>
      </c>
      <c r="BB105" s="201" t="s">
        <v>372</v>
      </c>
      <c r="BC105" s="201" t="s">
        <v>373</v>
      </c>
      <c r="BD105" s="201" t="s">
        <v>48</v>
      </c>
      <c r="BE105" s="201" t="s">
        <v>374</v>
      </c>
      <c r="BF105" s="201" t="s">
        <v>34</v>
      </c>
      <c r="BG105" s="201" t="s">
        <v>375</v>
      </c>
      <c r="BH105" s="201" t="s">
        <v>376</v>
      </c>
      <c r="BI105" s="201" t="s">
        <v>377</v>
      </c>
      <c r="BJ105" s="201" t="s">
        <v>378</v>
      </c>
    </row>
    <row r="106" spans="1:62">
      <c r="A106" s="200"/>
      <c r="B106" s="201" t="s">
        <v>410</v>
      </c>
      <c r="C106" s="201">
        <v>7.7799999999999994</v>
      </c>
      <c r="D106" s="201">
        <v>0.44000000000000006</v>
      </c>
      <c r="E106" s="201">
        <v>2.1800000000000006</v>
      </c>
      <c r="F106" s="201">
        <v>1.2799999999999998</v>
      </c>
      <c r="G106" s="201">
        <v>1.6799999999999997</v>
      </c>
      <c r="H106" s="201">
        <v>4.5999999999999996</v>
      </c>
      <c r="I106" s="201">
        <v>1.1599999999999999</v>
      </c>
      <c r="J106" s="201">
        <v>2.1999999999999997</v>
      </c>
      <c r="K106" s="201">
        <v>1.3399999999999999</v>
      </c>
      <c r="L106" s="201">
        <v>1.2600000000000002</v>
      </c>
      <c r="M106" s="201">
        <v>2.2599999999999998</v>
      </c>
      <c r="N106" s="201">
        <v>0.74</v>
      </c>
      <c r="O106" s="201">
        <v>1.28</v>
      </c>
      <c r="P106" s="201">
        <v>1.2999999999999998</v>
      </c>
      <c r="Q106" s="201">
        <v>0.15999999999999998</v>
      </c>
      <c r="R106" s="201">
        <v>1.2599999999999998</v>
      </c>
      <c r="S106" s="201">
        <v>0.76</v>
      </c>
      <c r="T106" s="201">
        <v>0.5</v>
      </c>
      <c r="U106" s="201">
        <v>23.3</v>
      </c>
      <c r="V106" s="201">
        <v>2.6</v>
      </c>
      <c r="W106" s="201">
        <v>2.1599999999999997</v>
      </c>
      <c r="X106" s="201">
        <v>0.4</v>
      </c>
      <c r="Y106" s="201">
        <v>0.78</v>
      </c>
      <c r="Z106" s="201">
        <v>2.52</v>
      </c>
      <c r="AA106" s="201">
        <v>0.52</v>
      </c>
      <c r="AB106" s="201">
        <v>0.57999999999999996</v>
      </c>
      <c r="AC106" s="201">
        <v>4.1399999999999997</v>
      </c>
      <c r="AD106" s="201">
        <v>4.18</v>
      </c>
      <c r="AE106" s="201">
        <v>1.64</v>
      </c>
      <c r="AF106" s="201">
        <v>2.7</v>
      </c>
      <c r="AG106" s="201">
        <v>1.52</v>
      </c>
      <c r="AH106" s="201">
        <v>6.839999999999999</v>
      </c>
      <c r="AI106" s="201">
        <v>0.65999999999999992</v>
      </c>
      <c r="AJ106" s="201">
        <v>0.42000000000000004</v>
      </c>
      <c r="AK106" s="201">
        <v>1.4600000000000002</v>
      </c>
      <c r="AL106" s="201">
        <v>0.55999999999999994</v>
      </c>
      <c r="AM106" s="201">
        <v>0.33999999999999997</v>
      </c>
      <c r="AN106" s="201">
        <v>2.2000000000000002</v>
      </c>
      <c r="AO106" s="201">
        <v>12.64</v>
      </c>
      <c r="AP106" s="201">
        <v>1.24</v>
      </c>
      <c r="AQ106" s="201">
        <v>1.28</v>
      </c>
      <c r="AR106" s="201">
        <v>1.8199999999999998</v>
      </c>
      <c r="AS106" s="201">
        <v>1.6800000000000002</v>
      </c>
      <c r="AT106" s="201">
        <v>0.2</v>
      </c>
      <c r="AU106" s="201">
        <v>1.36</v>
      </c>
      <c r="AV106" s="201">
        <v>0.82</v>
      </c>
      <c r="AW106" s="201">
        <v>5.4399999999999995</v>
      </c>
      <c r="AX106" s="201">
        <v>0.94000000000000006</v>
      </c>
      <c r="AY106" s="201">
        <v>0.52</v>
      </c>
      <c r="AZ106" s="201">
        <v>1.8</v>
      </c>
      <c r="BA106" s="201">
        <v>1.1400000000000001</v>
      </c>
      <c r="BB106" s="201">
        <v>0.86</v>
      </c>
      <c r="BC106" s="201">
        <v>2.3800000000000003</v>
      </c>
      <c r="BD106" s="201">
        <v>1.02</v>
      </c>
      <c r="BE106" s="201">
        <v>1.1000000000000001</v>
      </c>
      <c r="BF106" s="201">
        <v>1.06</v>
      </c>
      <c r="BG106" s="201">
        <v>1.6</v>
      </c>
      <c r="BH106" s="201">
        <v>1.6800000000000002</v>
      </c>
      <c r="BI106" s="201">
        <v>1.58</v>
      </c>
      <c r="BJ106" s="201">
        <v>1.38</v>
      </c>
    </row>
    <row r="107" spans="1:62">
      <c r="A107" s="200"/>
      <c r="B107" s="201" t="s">
        <v>411</v>
      </c>
      <c r="C107" s="201">
        <v>20.700000000000003</v>
      </c>
      <c r="D107" s="201">
        <v>2.2600000000000002</v>
      </c>
      <c r="E107" s="201">
        <v>11.78</v>
      </c>
      <c r="F107" s="201">
        <v>4.6400000000000006</v>
      </c>
      <c r="G107" s="201">
        <v>5.1599999999999993</v>
      </c>
      <c r="H107" s="201">
        <v>11.2</v>
      </c>
      <c r="I107" s="201">
        <v>11.16</v>
      </c>
      <c r="J107" s="201">
        <v>7.2000000000000011</v>
      </c>
      <c r="K107" s="201">
        <v>8.1999999999999993</v>
      </c>
      <c r="L107" s="201">
        <v>6.5400000000000009</v>
      </c>
      <c r="M107" s="201">
        <v>9.02</v>
      </c>
      <c r="N107" s="201">
        <v>4.24</v>
      </c>
      <c r="O107" s="201">
        <v>9.0399999999999991</v>
      </c>
      <c r="P107" s="201">
        <v>8.1999999999999993</v>
      </c>
      <c r="Q107" s="201">
        <v>1.3199999999999998</v>
      </c>
      <c r="R107" s="201">
        <v>11.58</v>
      </c>
      <c r="S107" s="201">
        <v>2.78</v>
      </c>
      <c r="T107" s="201">
        <v>2.7</v>
      </c>
      <c r="U107" s="201">
        <v>40.78</v>
      </c>
      <c r="V107" s="201">
        <v>18.080000000000002</v>
      </c>
      <c r="W107" s="201">
        <v>6.2799999999999994</v>
      </c>
      <c r="X107" s="201">
        <v>6.2799999999999994</v>
      </c>
      <c r="Y107" s="201">
        <v>2.38</v>
      </c>
      <c r="Z107" s="201">
        <v>11.919999999999998</v>
      </c>
      <c r="AA107" s="201">
        <v>4.3</v>
      </c>
      <c r="AB107" s="201">
        <v>5.3</v>
      </c>
      <c r="AC107" s="201">
        <v>15.939999999999998</v>
      </c>
      <c r="AD107" s="201">
        <v>11.720000000000002</v>
      </c>
      <c r="AE107" s="201">
        <v>19.139999999999997</v>
      </c>
      <c r="AF107" s="201">
        <v>7.3600000000000012</v>
      </c>
      <c r="AG107" s="201">
        <v>12.559999999999999</v>
      </c>
      <c r="AH107" s="201">
        <v>19.920000000000002</v>
      </c>
      <c r="AI107" s="201">
        <v>3.2</v>
      </c>
      <c r="AJ107" s="201">
        <v>2.8</v>
      </c>
      <c r="AK107" s="201">
        <v>4.68</v>
      </c>
      <c r="AL107" s="201">
        <v>6.1199999999999992</v>
      </c>
      <c r="AM107" s="201">
        <v>4.22</v>
      </c>
      <c r="AN107" s="201">
        <v>10.879999999999999</v>
      </c>
      <c r="AO107" s="201">
        <v>26.76</v>
      </c>
      <c r="AP107" s="201">
        <v>6.2</v>
      </c>
      <c r="AQ107" s="201">
        <v>8.06</v>
      </c>
      <c r="AR107" s="201">
        <v>4.68</v>
      </c>
      <c r="AS107" s="201">
        <v>14.040000000000001</v>
      </c>
      <c r="AT107" s="201">
        <v>2.3199999999999998</v>
      </c>
      <c r="AU107" s="201">
        <v>10.62</v>
      </c>
      <c r="AV107" s="201">
        <v>7.8000000000000016</v>
      </c>
      <c r="AW107" s="201">
        <v>35.5</v>
      </c>
      <c r="AX107" s="201">
        <v>9.5</v>
      </c>
      <c r="AY107" s="201">
        <v>3.7000000000000006</v>
      </c>
      <c r="AZ107" s="201">
        <v>7.8400000000000007</v>
      </c>
      <c r="BA107" s="201">
        <v>7.2200000000000006</v>
      </c>
      <c r="BB107" s="201">
        <v>2.5200000000000005</v>
      </c>
      <c r="BC107" s="201">
        <v>6.08</v>
      </c>
      <c r="BD107" s="201">
        <v>3.34</v>
      </c>
      <c r="BE107" s="201">
        <v>10.94</v>
      </c>
      <c r="BF107" s="201">
        <v>6.8</v>
      </c>
      <c r="BG107" s="201">
        <v>7.0200000000000005</v>
      </c>
      <c r="BH107" s="201">
        <v>5.3400000000000007</v>
      </c>
      <c r="BI107" s="201">
        <v>6.3599999999999994</v>
      </c>
      <c r="BJ107" s="201">
        <v>7.3</v>
      </c>
    </row>
  </sheetData>
  <hyperlinks>
    <hyperlink ref="B6" r:id="rId1"/>
  </hyperlinks>
  <pageMargins left="0.7" right="0.7" top="0.78740157499999996" bottom="0.78740157499999996" header="0.3" footer="0.3"/>
  <pageSetup paperSize="9" scale="17" orientation="landscape" horizontalDpi="4294967292"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N19" sqref="N19"/>
    </sheetView>
  </sheetViews>
  <sheetFormatPr baseColWidth="10" defaultRowHeight="14.4"/>
  <sheetData>
    <row r="1" spans="1:11" s="21" customFormat="1" ht="18">
      <c r="A1" s="21" t="s">
        <v>84</v>
      </c>
    </row>
    <row r="3" spans="1:11" s="17" customFormat="1">
      <c r="A3" s="17" t="s">
        <v>2</v>
      </c>
      <c r="B3" s="17" t="s">
        <v>85</v>
      </c>
    </row>
    <row r="4" spans="1:11" s="17" customFormat="1"/>
    <row r="6" spans="1:11">
      <c r="A6" s="141" t="s">
        <v>84</v>
      </c>
    </row>
    <row r="7" spans="1:11" s="138" customFormat="1">
      <c r="A7" s="141"/>
    </row>
    <row r="8" spans="1:11">
      <c r="A8" s="18"/>
      <c r="B8" s="19">
        <v>2006</v>
      </c>
      <c r="C8" s="19">
        <v>2007</v>
      </c>
      <c r="D8" s="19">
        <v>2008</v>
      </c>
      <c r="E8" s="19">
        <v>2009</v>
      </c>
      <c r="F8" s="19">
        <v>2010</v>
      </c>
      <c r="G8" s="19">
        <v>2011</v>
      </c>
      <c r="H8" s="19">
        <v>2012</v>
      </c>
      <c r="I8" s="19">
        <v>2013</v>
      </c>
      <c r="J8" s="19">
        <v>2014</v>
      </c>
      <c r="K8" s="19">
        <v>2015</v>
      </c>
    </row>
    <row r="9" spans="1:11">
      <c r="A9" s="132" t="s">
        <v>79</v>
      </c>
      <c r="B9" s="18">
        <v>43</v>
      </c>
      <c r="C9" s="18">
        <v>70</v>
      </c>
      <c r="D9" s="18">
        <v>132</v>
      </c>
      <c r="E9" s="18">
        <v>99</v>
      </c>
      <c r="F9" s="18">
        <v>62</v>
      </c>
      <c r="G9" s="18">
        <v>99</v>
      </c>
      <c r="H9" s="18">
        <v>143</v>
      </c>
      <c r="I9" s="18">
        <v>84</v>
      </c>
      <c r="J9" s="18">
        <v>68</v>
      </c>
      <c r="K9" s="18">
        <v>57</v>
      </c>
    </row>
    <row r="10" spans="1:11">
      <c r="A10" s="127" t="s">
        <v>80</v>
      </c>
      <c r="B10" s="18">
        <v>47</v>
      </c>
      <c r="C10" s="18">
        <v>25</v>
      </c>
      <c r="D10" s="18">
        <v>63</v>
      </c>
      <c r="E10" s="18">
        <v>77</v>
      </c>
      <c r="F10" s="18">
        <v>52</v>
      </c>
      <c r="G10" s="18">
        <v>107</v>
      </c>
      <c r="H10" s="18">
        <v>113</v>
      </c>
      <c r="I10" s="18">
        <v>43</v>
      </c>
      <c r="J10" s="18">
        <v>63</v>
      </c>
      <c r="K10" s="18">
        <v>98</v>
      </c>
    </row>
    <row r="11" spans="1:11">
      <c r="A11" s="131" t="s">
        <v>81</v>
      </c>
      <c r="B11" s="18">
        <v>0</v>
      </c>
      <c r="C11" s="18">
        <v>2</v>
      </c>
      <c r="D11" s="18">
        <v>11</v>
      </c>
      <c r="E11" s="18">
        <v>11</v>
      </c>
      <c r="F11" s="18">
        <v>4</v>
      </c>
      <c r="G11" s="18">
        <v>11</v>
      </c>
      <c r="H11" s="18">
        <v>11</v>
      </c>
      <c r="I11" s="18">
        <v>15</v>
      </c>
      <c r="J11" s="18">
        <v>24</v>
      </c>
      <c r="K11" s="18">
        <v>41</v>
      </c>
    </row>
    <row r="12" spans="1:11">
      <c r="A12" s="131" t="s">
        <v>82</v>
      </c>
      <c r="B12" s="18">
        <v>6</v>
      </c>
      <c r="C12" s="18">
        <v>0</v>
      </c>
      <c r="D12" s="18">
        <v>3</v>
      </c>
      <c r="E12" s="18">
        <v>1</v>
      </c>
      <c r="F12" s="18">
        <v>0</v>
      </c>
      <c r="G12" s="18">
        <v>16</v>
      </c>
      <c r="H12" s="18">
        <v>11</v>
      </c>
      <c r="I12" s="18">
        <v>24</v>
      </c>
      <c r="J12" s="18">
        <v>50</v>
      </c>
      <c r="K12" s="18">
        <v>50</v>
      </c>
    </row>
    <row r="13" spans="1:11">
      <c r="A13" s="132" t="s">
        <v>83</v>
      </c>
      <c r="B13" s="18">
        <v>96</v>
      </c>
      <c r="C13" s="18">
        <v>97</v>
      </c>
      <c r="D13" s="18">
        <v>209</v>
      </c>
      <c r="E13" s="18">
        <v>188</v>
      </c>
      <c r="F13" s="18">
        <v>118</v>
      </c>
      <c r="G13" s="18">
        <v>233</v>
      </c>
      <c r="H13" s="18">
        <v>278</v>
      </c>
      <c r="I13" s="18">
        <v>166</v>
      </c>
      <c r="J13" s="18">
        <v>205</v>
      </c>
      <c r="K13" s="18">
        <v>246</v>
      </c>
    </row>
  </sheetData>
  <pageMargins left="0.7" right="0.7" top="0.78740157499999996" bottom="0.78740157499999996" header="0.3" footer="0.3"/>
  <pageSetup paperSize="9" orientation="portrait" horizontalDpi="4294967292"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H37" sqref="H37"/>
    </sheetView>
  </sheetViews>
  <sheetFormatPr baseColWidth="10" defaultRowHeight="14.4"/>
  <sheetData>
    <row r="1" spans="1:18" ht="18">
      <c r="A1" s="142" t="s">
        <v>450</v>
      </c>
    </row>
    <row r="3" spans="1:18">
      <c r="A3" t="s">
        <v>87</v>
      </c>
      <c r="B3" t="s">
        <v>89</v>
      </c>
    </row>
    <row r="4" spans="1:18">
      <c r="A4" t="s">
        <v>5</v>
      </c>
      <c r="B4" t="s">
        <v>88</v>
      </c>
    </row>
    <row r="5" spans="1:18">
      <c r="A5" t="s">
        <v>7</v>
      </c>
      <c r="B5" s="4" t="s">
        <v>90</v>
      </c>
    </row>
    <row r="9" spans="1:18">
      <c r="A9" s="141" t="s">
        <v>99</v>
      </c>
      <c r="J9" s="141" t="s">
        <v>100</v>
      </c>
    </row>
    <row r="10" spans="1:18" s="138" customFormat="1">
      <c r="A10" s="141"/>
      <c r="J10" s="141"/>
    </row>
    <row r="11" spans="1:18" s="14" customFormat="1">
      <c r="A11" s="126"/>
      <c r="B11" s="134" t="s">
        <v>91</v>
      </c>
      <c r="C11" s="134" t="s">
        <v>92</v>
      </c>
      <c r="D11" s="134" t="s">
        <v>93</v>
      </c>
      <c r="E11" s="134" t="s">
        <v>94</v>
      </c>
      <c r="F11" s="134" t="s">
        <v>95</v>
      </c>
      <c r="G11" s="134" t="s">
        <v>96</v>
      </c>
      <c r="H11" s="134" t="s">
        <v>97</v>
      </c>
      <c r="J11" s="34"/>
      <c r="K11" s="150" t="s">
        <v>91</v>
      </c>
      <c r="L11" s="150" t="s">
        <v>92</v>
      </c>
      <c r="M11" s="150" t="s">
        <v>93</v>
      </c>
      <c r="N11" s="150" t="s">
        <v>94</v>
      </c>
      <c r="O11" s="150" t="s">
        <v>95</v>
      </c>
      <c r="P11" s="150" t="s">
        <v>96</v>
      </c>
      <c r="Q11" s="150" t="s">
        <v>97</v>
      </c>
      <c r="R11" s="36" t="s">
        <v>98</v>
      </c>
    </row>
    <row r="12" spans="1:18">
      <c r="A12" s="127" t="s">
        <v>79</v>
      </c>
      <c r="B12" s="130">
        <v>560</v>
      </c>
      <c r="C12" s="130">
        <v>161</v>
      </c>
      <c r="D12" s="130">
        <v>125</v>
      </c>
      <c r="E12" s="130">
        <v>84</v>
      </c>
      <c r="F12" s="130">
        <v>105</v>
      </c>
      <c r="G12" s="130">
        <v>51</v>
      </c>
      <c r="H12" s="130">
        <v>40</v>
      </c>
      <c r="J12" s="127" t="s">
        <v>79</v>
      </c>
      <c r="K12" s="139">
        <v>38.567493112947659</v>
      </c>
      <c r="L12" s="139">
        <v>30.902111324376197</v>
      </c>
      <c r="M12" s="139">
        <v>33.512064343163537</v>
      </c>
      <c r="N12" s="139">
        <v>21.105527638190953</v>
      </c>
      <c r="O12" s="139">
        <v>16.079632465543643</v>
      </c>
      <c r="P12" s="139">
        <v>11.805555555555555</v>
      </c>
      <c r="Q12" s="139">
        <v>12.738853503184714</v>
      </c>
      <c r="R12" s="152">
        <v>23.530176848994607</v>
      </c>
    </row>
    <row r="13" spans="1:18">
      <c r="A13" s="127" t="s">
        <v>80</v>
      </c>
      <c r="B13" s="130">
        <v>559</v>
      </c>
      <c r="C13" s="130">
        <v>278</v>
      </c>
      <c r="D13" s="130">
        <v>161</v>
      </c>
      <c r="E13" s="130">
        <v>223</v>
      </c>
      <c r="F13" s="130">
        <v>402</v>
      </c>
      <c r="G13" s="130">
        <v>293</v>
      </c>
      <c r="H13" s="130">
        <v>189</v>
      </c>
      <c r="J13" s="127" t="s">
        <v>80</v>
      </c>
      <c r="K13" s="139">
        <v>38.498622589531678</v>
      </c>
      <c r="L13" s="139">
        <v>53.35892514395394</v>
      </c>
      <c r="M13" s="139">
        <v>43.163538873994639</v>
      </c>
      <c r="N13" s="139">
        <v>56.030150753768851</v>
      </c>
      <c r="O13" s="139">
        <v>61.562021439509948</v>
      </c>
      <c r="P13" s="139">
        <v>67.824074074074076</v>
      </c>
      <c r="Q13" s="139">
        <v>60.191082802547768</v>
      </c>
      <c r="R13" s="152">
        <v>54.375487953911559</v>
      </c>
    </row>
    <row r="14" spans="1:18">
      <c r="A14" s="127" t="s">
        <v>81</v>
      </c>
      <c r="B14" s="130">
        <v>166</v>
      </c>
      <c r="C14" s="130">
        <v>42</v>
      </c>
      <c r="D14" s="130">
        <v>41</v>
      </c>
      <c r="E14" s="130">
        <v>20</v>
      </c>
      <c r="F14" s="130">
        <v>66</v>
      </c>
      <c r="G14" s="130">
        <v>37</v>
      </c>
      <c r="H14" s="130">
        <v>29</v>
      </c>
      <c r="J14" s="127" t="s">
        <v>81</v>
      </c>
      <c r="K14" s="139">
        <v>11.432506887052343</v>
      </c>
      <c r="L14" s="139">
        <v>8.0614203454894433</v>
      </c>
      <c r="M14" s="139">
        <v>10.991957104557642</v>
      </c>
      <c r="N14" s="139">
        <v>5.025125628140704</v>
      </c>
      <c r="O14" s="139">
        <v>10.107197549770291</v>
      </c>
      <c r="P14" s="139">
        <v>8.5648148148148149</v>
      </c>
      <c r="Q14" s="139">
        <v>9.2356687898089174</v>
      </c>
      <c r="R14" s="152">
        <v>9.0598130170905939</v>
      </c>
    </row>
    <row r="15" spans="1:18">
      <c r="A15" s="127" t="s">
        <v>82</v>
      </c>
      <c r="B15" s="130">
        <v>167</v>
      </c>
      <c r="C15" s="130">
        <v>40</v>
      </c>
      <c r="D15" s="130">
        <v>46</v>
      </c>
      <c r="E15" s="130">
        <v>71</v>
      </c>
      <c r="F15" s="130">
        <v>80</v>
      </c>
      <c r="G15" s="130">
        <v>51</v>
      </c>
      <c r="H15" s="130">
        <v>56</v>
      </c>
      <c r="J15" s="127" t="s">
        <v>82</v>
      </c>
      <c r="K15" s="139">
        <v>11.501377410468319</v>
      </c>
      <c r="L15" s="139">
        <v>7.6775431861804213</v>
      </c>
      <c r="M15" s="139">
        <v>12.332439678284182</v>
      </c>
      <c r="N15" s="139">
        <v>17.839195979899497</v>
      </c>
      <c r="O15" s="139">
        <v>12.251148545176111</v>
      </c>
      <c r="P15" s="139">
        <v>11.805555555555555</v>
      </c>
      <c r="Q15" s="139">
        <v>17.834394904458598</v>
      </c>
      <c r="R15" s="152">
        <v>13.034522180003242</v>
      </c>
    </row>
    <row r="16" spans="1:18">
      <c r="A16" s="127" t="s">
        <v>83</v>
      </c>
      <c r="B16" s="133">
        <v>1452</v>
      </c>
      <c r="C16" s="133">
        <v>521</v>
      </c>
      <c r="D16" s="133">
        <v>373</v>
      </c>
      <c r="E16" s="133">
        <v>398</v>
      </c>
      <c r="F16" s="133">
        <v>653</v>
      </c>
      <c r="G16" s="133">
        <v>432</v>
      </c>
      <c r="H16" s="133">
        <v>314</v>
      </c>
      <c r="J16" s="127" t="s">
        <v>83</v>
      </c>
      <c r="K16" s="139">
        <v>100</v>
      </c>
      <c r="L16" s="139">
        <v>100</v>
      </c>
      <c r="M16" s="139">
        <v>100</v>
      </c>
      <c r="N16" s="139">
        <v>100</v>
      </c>
      <c r="O16" s="139">
        <v>100</v>
      </c>
      <c r="P16" s="139">
        <v>100</v>
      </c>
      <c r="Q16" s="139">
        <v>100</v>
      </c>
      <c r="R16" s="152">
        <v>100</v>
      </c>
    </row>
  </sheetData>
  <hyperlinks>
    <hyperlink ref="B5" r:id="rId1"/>
  </hyperlinks>
  <pageMargins left="0.7" right="0.7" top="0.78740157499999996" bottom="0.78740157499999996" header="0.3" footer="0.3"/>
  <pageSetup paperSize="9" orientation="portrait" horizontalDpi="4294967292"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topLeftCell="A7" workbookViewId="0">
      <selection activeCell="A13" sqref="A13"/>
    </sheetView>
  </sheetViews>
  <sheetFormatPr baseColWidth="10" defaultRowHeight="14.4"/>
  <cols>
    <col min="1" max="1" width="40.6640625" customWidth="1"/>
    <col min="2" max="2" width="41.33203125" customWidth="1"/>
  </cols>
  <sheetData>
    <row r="1" spans="1:2" ht="18">
      <c r="A1" s="38" t="s">
        <v>138</v>
      </c>
    </row>
    <row r="3" spans="1:2">
      <c r="A3" t="s">
        <v>139</v>
      </c>
      <c r="B3" t="s">
        <v>141</v>
      </c>
    </row>
    <row r="4" spans="1:2">
      <c r="A4" s="28" t="s">
        <v>4</v>
      </c>
      <c r="B4" s="195">
        <v>2017</v>
      </c>
    </row>
    <row r="5" spans="1:2">
      <c r="A5" s="28" t="s">
        <v>5</v>
      </c>
      <c r="B5" t="s">
        <v>140</v>
      </c>
    </row>
    <row r="6" spans="1:2">
      <c r="A6" s="28" t="s">
        <v>7</v>
      </c>
      <c r="B6" s="4" t="s">
        <v>142</v>
      </c>
    </row>
    <row r="7" spans="1:2">
      <c r="A7" t="s">
        <v>143</v>
      </c>
      <c r="B7" s="194" t="s">
        <v>395</v>
      </c>
    </row>
    <row r="8" spans="1:2" s="210" customFormat="1">
      <c r="B8" s="194"/>
    </row>
    <row r="9" spans="1:2" s="210" customFormat="1">
      <c r="B9" s="194"/>
    </row>
    <row r="10" spans="1:2" s="28" customFormat="1" ht="15.6">
      <c r="A10" s="143" t="s">
        <v>144</v>
      </c>
    </row>
    <row r="11" spans="1:2" s="210" customFormat="1"/>
    <row r="12" spans="1:2" s="210" customFormat="1"/>
    <row r="13" spans="1:2" s="210" customFormat="1"/>
    <row r="14" spans="1:2" s="210" customFormat="1"/>
    <row r="15" spans="1:2" s="210" customFormat="1"/>
    <row r="16" spans="1:2" s="210" customFormat="1"/>
    <row r="17" s="210" customFormat="1"/>
    <row r="18" s="210" customFormat="1"/>
    <row r="19" s="210" customFormat="1"/>
    <row r="20" s="210" customFormat="1"/>
    <row r="21" s="210" customFormat="1"/>
    <row r="22" s="210" customFormat="1"/>
    <row r="23" s="210" customFormat="1"/>
    <row r="24" s="210" customFormat="1"/>
    <row r="25" s="210" customFormat="1"/>
    <row r="26" s="210" customFormat="1"/>
    <row r="27" s="210" customFormat="1"/>
    <row r="28" s="210" customFormat="1"/>
    <row r="29" s="210" customFormat="1"/>
    <row r="30" s="210" customFormat="1"/>
    <row r="31" s="210" customFormat="1"/>
    <row r="32" s="210" customFormat="1"/>
    <row r="33" spans="1:8" s="210" customFormat="1"/>
    <row r="34" spans="1:8" s="210" customFormat="1"/>
    <row r="35" spans="1:8" s="210" customFormat="1"/>
    <row r="36" spans="1:8" s="210" customFormat="1"/>
    <row r="37" spans="1:8" s="210" customFormat="1"/>
    <row r="38" spans="1:8" s="210" customFormat="1"/>
    <row r="39" spans="1:8" s="210" customFormat="1"/>
    <row r="40" spans="1:8" s="210" customFormat="1"/>
    <row r="41" spans="1:8" s="210" customFormat="1"/>
    <row r="42" spans="1:8" s="210" customFormat="1"/>
    <row r="43" spans="1:8" s="121" customFormat="1" ht="31.2">
      <c r="A43" s="178" t="s">
        <v>138</v>
      </c>
    </row>
    <row r="44" spans="1:8" s="121" customFormat="1">
      <c r="B44" s="163"/>
      <c r="C44" s="223" t="s">
        <v>44</v>
      </c>
      <c r="D44" s="163" t="s">
        <v>124</v>
      </c>
      <c r="E44" s="163" t="s">
        <v>38</v>
      </c>
      <c r="F44" s="163" t="s">
        <v>47</v>
      </c>
      <c r="G44" s="163" t="s">
        <v>125</v>
      </c>
      <c r="H44" s="163" t="s">
        <v>126</v>
      </c>
    </row>
    <row r="45" spans="1:8" s="121" customFormat="1">
      <c r="B45" s="163" t="s">
        <v>127</v>
      </c>
      <c r="C45" s="223">
        <v>60</v>
      </c>
      <c r="D45" s="163">
        <v>66</v>
      </c>
      <c r="E45" s="163">
        <v>67</v>
      </c>
      <c r="F45" s="163">
        <v>79</v>
      </c>
      <c r="G45" s="163">
        <v>88</v>
      </c>
      <c r="H45" s="163">
        <v>69</v>
      </c>
    </row>
    <row r="46" spans="1:8" s="121" customFormat="1">
      <c r="A46" s="224" t="s">
        <v>439</v>
      </c>
      <c r="B46" s="163" t="s">
        <v>130</v>
      </c>
      <c r="C46" s="223">
        <v>80</v>
      </c>
      <c r="D46" s="163">
        <v>93</v>
      </c>
      <c r="E46" s="163">
        <v>89</v>
      </c>
      <c r="F46" s="163">
        <v>93</v>
      </c>
      <c r="G46" s="163">
        <v>91</v>
      </c>
      <c r="H46" s="163">
        <v>91</v>
      </c>
    </row>
    <row r="47" spans="1:8" s="121" customFormat="1">
      <c r="B47" s="163" t="s">
        <v>131</v>
      </c>
      <c r="C47" s="223">
        <v>47</v>
      </c>
      <c r="D47" s="163">
        <v>70</v>
      </c>
      <c r="E47" s="163">
        <v>69</v>
      </c>
      <c r="F47" s="163">
        <v>60</v>
      </c>
      <c r="G47" s="163">
        <v>51</v>
      </c>
      <c r="H47" s="163">
        <v>74</v>
      </c>
    </row>
    <row r="48" spans="1:8" s="121" customFormat="1">
      <c r="B48" s="163" t="s">
        <v>129</v>
      </c>
      <c r="C48" s="223">
        <v>52</v>
      </c>
      <c r="D48" s="163">
        <v>69</v>
      </c>
      <c r="E48" s="163">
        <v>63</v>
      </c>
      <c r="F48" s="163">
        <v>66</v>
      </c>
      <c r="G48" s="163">
        <v>80</v>
      </c>
      <c r="H48" s="163">
        <v>52</v>
      </c>
    </row>
    <row r="49" spans="1:8" s="121" customFormat="1">
      <c r="A49" s="224" t="s">
        <v>440</v>
      </c>
      <c r="B49" s="163" t="s">
        <v>128</v>
      </c>
      <c r="C49" s="223">
        <v>65</v>
      </c>
      <c r="D49" s="163">
        <v>87</v>
      </c>
      <c r="E49" s="163">
        <v>82</v>
      </c>
      <c r="F49" s="163">
        <v>70</v>
      </c>
      <c r="G49" s="163">
        <v>69</v>
      </c>
      <c r="H49" s="163">
        <v>93</v>
      </c>
    </row>
    <row r="50" spans="1:8" s="121" customFormat="1" ht="28.8">
      <c r="B50" s="163" t="s">
        <v>132</v>
      </c>
      <c r="C50" s="223">
        <v>21</v>
      </c>
      <c r="D50" s="163">
        <v>8</v>
      </c>
      <c r="E50" s="163">
        <v>20</v>
      </c>
      <c r="F50" s="163">
        <v>32</v>
      </c>
      <c r="G50" s="163">
        <v>21</v>
      </c>
      <c r="H50" s="163">
        <v>20</v>
      </c>
    </row>
    <row r="51" spans="1:8" s="121" customFormat="1">
      <c r="A51" s="224" t="s">
        <v>441</v>
      </c>
      <c r="B51" s="163" t="s">
        <v>133</v>
      </c>
      <c r="C51" s="223">
        <v>25</v>
      </c>
      <c r="D51" s="163">
        <v>16</v>
      </c>
      <c r="E51" s="163">
        <v>15</v>
      </c>
      <c r="F51" s="163">
        <v>31</v>
      </c>
      <c r="G51" s="163">
        <v>31</v>
      </c>
      <c r="H51" s="163">
        <v>7</v>
      </c>
    </row>
    <row r="52" spans="1:8" s="121" customFormat="1" ht="28.8">
      <c r="B52" s="163" t="s">
        <v>134</v>
      </c>
      <c r="C52" s="223">
        <v>33</v>
      </c>
      <c r="D52" s="163">
        <v>17</v>
      </c>
      <c r="E52" s="163">
        <v>39</v>
      </c>
      <c r="F52" s="163">
        <v>37</v>
      </c>
      <c r="G52" s="163">
        <v>23</v>
      </c>
      <c r="H52" s="163">
        <v>21</v>
      </c>
    </row>
    <row r="53" spans="1:8" s="121" customFormat="1" ht="28.8">
      <c r="B53" s="163" t="s">
        <v>135</v>
      </c>
      <c r="C53" s="223">
        <v>29</v>
      </c>
      <c r="D53" s="163">
        <v>11</v>
      </c>
      <c r="E53" s="163">
        <v>28</v>
      </c>
      <c r="F53" s="163">
        <v>35</v>
      </c>
      <c r="G53" s="163">
        <v>23</v>
      </c>
      <c r="H53" s="163">
        <v>21</v>
      </c>
    </row>
    <row r="54" spans="1:8" s="121" customFormat="1">
      <c r="B54" s="163" t="s">
        <v>136</v>
      </c>
      <c r="C54" s="223">
        <v>28</v>
      </c>
      <c r="D54" s="163">
        <v>38</v>
      </c>
      <c r="E54" s="163">
        <v>19</v>
      </c>
      <c r="F54" s="163">
        <v>54</v>
      </c>
      <c r="G54" s="163">
        <v>17</v>
      </c>
      <c r="H54" s="163">
        <v>31</v>
      </c>
    </row>
    <row r="55" spans="1:8" s="121" customFormat="1">
      <c r="B55" s="163" t="s">
        <v>137</v>
      </c>
      <c r="C55" s="223">
        <v>18</v>
      </c>
      <c r="D55" s="163">
        <v>15</v>
      </c>
      <c r="E55" s="163">
        <v>26</v>
      </c>
      <c r="F55" s="163">
        <v>32</v>
      </c>
      <c r="G55" s="163">
        <v>20</v>
      </c>
      <c r="H55" s="163">
        <v>16</v>
      </c>
    </row>
    <row r="87" spans="1:1">
      <c r="A87" t="s">
        <v>145</v>
      </c>
    </row>
  </sheetData>
  <hyperlinks>
    <hyperlink ref="B6" r:id="rId1" display="http://asianbarometer.org/publications/b15620cf8549caa8a6cc4da5d481c42f.pdf"/>
  </hyperlinks>
  <pageMargins left="0.7" right="0.7" top="0.78740157499999996" bottom="0.78740157499999996" header="0.3" footer="0.3"/>
  <pageSetup paperSize="9" orientation="portrait" horizontalDpi="4294967292"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3"/>
  <sheetViews>
    <sheetView topLeftCell="A7" zoomScale="110" zoomScaleNormal="110" workbookViewId="0">
      <selection activeCell="I9" sqref="I9"/>
    </sheetView>
  </sheetViews>
  <sheetFormatPr baseColWidth="10" defaultRowHeight="14.4"/>
  <cols>
    <col min="1" max="1" width="15.33203125" customWidth="1"/>
  </cols>
  <sheetData>
    <row r="1" spans="1:2" ht="18">
      <c r="A1" s="72" t="s">
        <v>146</v>
      </c>
    </row>
    <row r="3" spans="1:2">
      <c r="A3" s="28" t="s">
        <v>2</v>
      </c>
      <c r="B3" t="s">
        <v>23</v>
      </c>
    </row>
    <row r="4" spans="1:2">
      <c r="A4" s="28" t="s">
        <v>4</v>
      </c>
      <c r="B4" t="s">
        <v>113</v>
      </c>
    </row>
    <row r="5" spans="1:2">
      <c r="A5" s="28" t="s">
        <v>25</v>
      </c>
      <c r="B5" t="s">
        <v>147</v>
      </c>
    </row>
    <row r="6" spans="1:2">
      <c r="A6" s="28" t="s">
        <v>7</v>
      </c>
      <c r="B6" s="4" t="s">
        <v>27</v>
      </c>
    </row>
    <row r="7" spans="1:2">
      <c r="A7" s="28" t="s">
        <v>74</v>
      </c>
      <c r="B7" t="s">
        <v>148</v>
      </c>
    </row>
    <row r="27" spans="1:64" ht="15.6">
      <c r="A27" s="143" t="s">
        <v>153</v>
      </c>
    </row>
    <row r="28" spans="1:64">
      <c r="A28" s="208"/>
    </row>
    <row r="29" spans="1:64" ht="40.200000000000003">
      <c r="A29" s="43"/>
      <c r="B29" s="172" t="s">
        <v>29</v>
      </c>
      <c r="C29" s="172" t="s">
        <v>344</v>
      </c>
      <c r="D29" s="172" t="s">
        <v>30</v>
      </c>
      <c r="E29" s="172" t="s">
        <v>345</v>
      </c>
      <c r="F29" s="172" t="s">
        <v>346</v>
      </c>
      <c r="G29" s="172" t="s">
        <v>31</v>
      </c>
      <c r="H29" s="172" t="s">
        <v>347</v>
      </c>
      <c r="I29" s="172" t="s">
        <v>32</v>
      </c>
      <c r="J29" s="172" t="s">
        <v>384</v>
      </c>
      <c r="K29" s="172" t="s">
        <v>348</v>
      </c>
      <c r="L29" s="172" t="s">
        <v>33</v>
      </c>
      <c r="M29" s="172" t="s">
        <v>349</v>
      </c>
      <c r="N29" s="172" t="s">
        <v>350</v>
      </c>
      <c r="O29" s="172" t="s">
        <v>351</v>
      </c>
      <c r="P29" s="172" t="s">
        <v>352</v>
      </c>
      <c r="Q29" s="172" t="s">
        <v>353</v>
      </c>
      <c r="R29" s="172" t="s">
        <v>354</v>
      </c>
      <c r="S29" s="172" t="s">
        <v>35</v>
      </c>
      <c r="T29" s="172" t="s">
        <v>36</v>
      </c>
      <c r="U29" s="172" t="s">
        <v>355</v>
      </c>
      <c r="V29" s="172" t="s">
        <v>37</v>
      </c>
      <c r="W29" s="172" t="s">
        <v>356</v>
      </c>
      <c r="X29" s="172" t="s">
        <v>357</v>
      </c>
      <c r="Y29" s="172" t="s">
        <v>358</v>
      </c>
      <c r="Z29" s="172" t="s">
        <v>385</v>
      </c>
      <c r="AA29" s="172" t="s">
        <v>359</v>
      </c>
      <c r="AB29" s="172" t="s">
        <v>386</v>
      </c>
      <c r="AC29" s="172" t="s">
        <v>360</v>
      </c>
      <c r="AD29" s="172" t="s">
        <v>361</v>
      </c>
      <c r="AE29" s="172" t="s">
        <v>362</v>
      </c>
      <c r="AF29" s="172" t="s">
        <v>38</v>
      </c>
      <c r="AG29" s="172" t="s">
        <v>39</v>
      </c>
      <c r="AH29" s="172" t="s">
        <v>40</v>
      </c>
      <c r="AI29" s="172" t="s">
        <v>363</v>
      </c>
      <c r="AJ29" s="172" t="s">
        <v>364</v>
      </c>
      <c r="AK29" s="172" t="s">
        <v>41</v>
      </c>
      <c r="AL29" s="172" t="s">
        <v>42</v>
      </c>
      <c r="AM29" s="172" t="s">
        <v>43</v>
      </c>
      <c r="AN29" s="172" t="s">
        <v>44</v>
      </c>
      <c r="AO29" s="172" t="s">
        <v>365</v>
      </c>
      <c r="AP29" s="172" t="s">
        <v>407</v>
      </c>
      <c r="AQ29" s="172" t="s">
        <v>366</v>
      </c>
      <c r="AR29" s="172" t="s">
        <v>45</v>
      </c>
      <c r="AS29" s="172" t="s">
        <v>367</v>
      </c>
      <c r="AT29" s="172" t="s">
        <v>125</v>
      </c>
      <c r="AU29" s="172" t="s">
        <v>368</v>
      </c>
      <c r="AV29" s="172" t="s">
        <v>46</v>
      </c>
      <c r="AW29" s="172" t="s">
        <v>369</v>
      </c>
      <c r="AX29" s="172" t="s">
        <v>370</v>
      </c>
      <c r="AY29" s="172" t="s">
        <v>371</v>
      </c>
      <c r="AZ29" s="172" t="s">
        <v>47</v>
      </c>
      <c r="BA29" s="172" t="s">
        <v>372</v>
      </c>
      <c r="BB29" s="172" t="s">
        <v>373</v>
      </c>
      <c r="BC29" s="172" t="s">
        <v>48</v>
      </c>
      <c r="BD29" s="172" t="s">
        <v>374</v>
      </c>
      <c r="BE29" s="172" t="s">
        <v>34</v>
      </c>
      <c r="BF29" s="172" t="s">
        <v>375</v>
      </c>
      <c r="BG29" s="172" t="s">
        <v>376</v>
      </c>
      <c r="BH29" s="172" t="s">
        <v>377</v>
      </c>
      <c r="BI29" s="172" t="s">
        <v>378</v>
      </c>
      <c r="BK29" s="207" t="s">
        <v>414</v>
      </c>
      <c r="BL29" s="207" t="s">
        <v>44</v>
      </c>
    </row>
    <row r="30" spans="1:64">
      <c r="A30" s="44" t="s">
        <v>149</v>
      </c>
      <c r="B30" s="173">
        <v>3.4</v>
      </c>
      <c r="C30" s="173">
        <v>0.4</v>
      </c>
      <c r="D30" s="173">
        <v>0.7</v>
      </c>
      <c r="E30" s="173">
        <v>1.9</v>
      </c>
      <c r="F30" s="173">
        <v>1.4</v>
      </c>
      <c r="G30" s="173">
        <v>0.5</v>
      </c>
      <c r="H30" s="173">
        <v>0.4</v>
      </c>
      <c r="I30" s="173">
        <v>0.5</v>
      </c>
      <c r="J30" s="173">
        <v>1.2</v>
      </c>
      <c r="K30" s="173">
        <v>0.2</v>
      </c>
      <c r="L30" s="173">
        <v>0.5</v>
      </c>
      <c r="M30" s="173">
        <v>0.5</v>
      </c>
      <c r="N30" s="173">
        <v>0.5</v>
      </c>
      <c r="O30" s="173">
        <v>0</v>
      </c>
      <c r="P30" s="173">
        <v>0</v>
      </c>
      <c r="Q30" s="173">
        <v>1.2</v>
      </c>
      <c r="R30" s="173">
        <v>1</v>
      </c>
      <c r="S30" s="173">
        <v>1.6</v>
      </c>
      <c r="T30" s="173">
        <v>13.6</v>
      </c>
      <c r="U30" s="173">
        <v>0.6</v>
      </c>
      <c r="V30" s="173">
        <v>1.3</v>
      </c>
      <c r="W30" s="173">
        <v>0.3</v>
      </c>
      <c r="X30" s="173">
        <v>1.3</v>
      </c>
      <c r="Y30" s="173">
        <v>2.8</v>
      </c>
      <c r="Z30" s="173">
        <v>0.4</v>
      </c>
      <c r="AA30" s="173">
        <v>0.6</v>
      </c>
      <c r="AB30" s="173">
        <v>2.1</v>
      </c>
      <c r="AC30" s="173">
        <v>1.8</v>
      </c>
      <c r="AD30" s="173">
        <v>0.6</v>
      </c>
      <c r="AE30" s="173">
        <v>1.9</v>
      </c>
      <c r="AF30" s="173">
        <v>0.6</v>
      </c>
      <c r="AG30" s="173">
        <v>3.7</v>
      </c>
      <c r="AH30" s="173">
        <v>4.2</v>
      </c>
      <c r="AI30" s="173">
        <v>0.4</v>
      </c>
      <c r="AJ30" s="173">
        <v>1</v>
      </c>
      <c r="AK30" s="173">
        <v>0.9</v>
      </c>
      <c r="AL30" s="173">
        <v>0</v>
      </c>
      <c r="AM30" s="173">
        <v>1.2</v>
      </c>
      <c r="AN30" s="173">
        <v>12.1</v>
      </c>
      <c r="AO30" s="173">
        <v>0.6</v>
      </c>
      <c r="AP30" s="173">
        <v>0.7</v>
      </c>
      <c r="AQ30" s="173">
        <v>1.1000000000000001</v>
      </c>
      <c r="AR30" s="173">
        <v>0.5</v>
      </c>
      <c r="AS30" s="173">
        <v>0.9</v>
      </c>
      <c r="AT30" s="173">
        <v>1.8</v>
      </c>
      <c r="AU30" s="173">
        <v>1.1000000000000001</v>
      </c>
      <c r="AV30" s="173">
        <v>4.5</v>
      </c>
      <c r="AW30" s="173">
        <v>1.4</v>
      </c>
      <c r="AX30" s="173">
        <v>0.8</v>
      </c>
      <c r="AY30" s="173">
        <v>1.7</v>
      </c>
      <c r="AZ30" s="173">
        <v>0.3</v>
      </c>
      <c r="BA30" s="173">
        <v>0.8</v>
      </c>
      <c r="BB30" s="173">
        <v>1.8</v>
      </c>
      <c r="BC30" s="173">
        <v>0.3</v>
      </c>
      <c r="BD30" s="173">
        <v>0.7</v>
      </c>
      <c r="BE30" s="173">
        <v>2.5</v>
      </c>
      <c r="BF30" s="173">
        <v>1.2</v>
      </c>
      <c r="BG30" s="173">
        <v>1.8</v>
      </c>
      <c r="BH30" s="173">
        <v>2.1</v>
      </c>
      <c r="BI30" s="173">
        <v>1.1000000000000001</v>
      </c>
      <c r="BK30" s="40">
        <f>SUM(B30:AM30,AO30:BI30)/59</f>
        <v>1.4050847457627118</v>
      </c>
      <c r="BL30" s="40">
        <f>AN30</f>
        <v>12.1</v>
      </c>
    </row>
    <row r="31" spans="1:64">
      <c r="A31" s="44" t="s">
        <v>150</v>
      </c>
      <c r="B31" s="173">
        <v>1.4</v>
      </c>
      <c r="C31" s="173">
        <v>0.2</v>
      </c>
      <c r="D31" s="173">
        <v>0.6</v>
      </c>
      <c r="E31" s="173">
        <v>2.1</v>
      </c>
      <c r="F31" s="173">
        <v>1.2</v>
      </c>
      <c r="G31" s="173">
        <v>7.3</v>
      </c>
      <c r="H31" s="173">
        <v>0.6</v>
      </c>
      <c r="I31" s="173">
        <v>0.6</v>
      </c>
      <c r="J31" s="173">
        <v>3.5</v>
      </c>
      <c r="K31" s="173">
        <v>5.6</v>
      </c>
      <c r="L31" s="173">
        <v>3.5</v>
      </c>
      <c r="M31" s="173">
        <v>0.3</v>
      </c>
      <c r="N31" s="173">
        <v>0.5</v>
      </c>
      <c r="O31" s="173">
        <v>0.1</v>
      </c>
      <c r="P31" s="173">
        <v>0</v>
      </c>
      <c r="Q31" s="173">
        <v>2.2000000000000002</v>
      </c>
      <c r="R31" s="173">
        <v>0.6</v>
      </c>
      <c r="S31" s="173">
        <v>8.1</v>
      </c>
      <c r="T31" s="173">
        <v>17</v>
      </c>
      <c r="U31" s="173">
        <v>2.5</v>
      </c>
      <c r="V31" s="173">
        <v>2.7</v>
      </c>
      <c r="W31" s="173">
        <v>0.4</v>
      </c>
      <c r="X31" s="173">
        <v>1.3</v>
      </c>
      <c r="Y31" s="173">
        <v>3.4</v>
      </c>
      <c r="Z31" s="173">
        <v>1.4</v>
      </c>
      <c r="AA31" s="173">
        <v>0.7</v>
      </c>
      <c r="AB31" s="173">
        <v>2.9</v>
      </c>
      <c r="AC31" s="173">
        <v>2.2000000000000002</v>
      </c>
      <c r="AD31" s="173">
        <v>1.8</v>
      </c>
      <c r="AE31" s="173">
        <v>4.4000000000000004</v>
      </c>
      <c r="AF31" s="173">
        <v>0.8</v>
      </c>
      <c r="AG31" s="173">
        <v>3.7</v>
      </c>
      <c r="AH31" s="173">
        <v>7.8</v>
      </c>
      <c r="AI31" s="173">
        <v>0.5</v>
      </c>
      <c r="AJ31" s="173">
        <v>1.1000000000000001</v>
      </c>
      <c r="AK31" s="173">
        <v>7.1</v>
      </c>
      <c r="AL31" s="173">
        <v>0.5</v>
      </c>
      <c r="AM31" s="173">
        <v>1.3</v>
      </c>
      <c r="AN31" s="173">
        <v>11.7</v>
      </c>
      <c r="AO31" s="173">
        <v>0.5</v>
      </c>
      <c r="AP31" s="173">
        <v>2.7</v>
      </c>
      <c r="AQ31" s="173">
        <v>1.4</v>
      </c>
      <c r="AR31" s="173">
        <v>0.3</v>
      </c>
      <c r="AS31" s="173">
        <v>9.3000000000000007</v>
      </c>
      <c r="AT31" s="173">
        <v>2.9</v>
      </c>
      <c r="AU31" s="173">
        <v>1</v>
      </c>
      <c r="AV31" s="173">
        <v>5.2</v>
      </c>
      <c r="AW31" s="173">
        <v>6.2</v>
      </c>
      <c r="AX31" s="173">
        <v>0.6</v>
      </c>
      <c r="AY31" s="173">
        <v>1.7</v>
      </c>
      <c r="AZ31" s="173">
        <v>1.3</v>
      </c>
      <c r="BA31" s="173">
        <v>6.3</v>
      </c>
      <c r="BB31" s="173">
        <v>2.9</v>
      </c>
      <c r="BC31" s="173">
        <v>0.5</v>
      </c>
      <c r="BD31" s="173">
        <v>0.7</v>
      </c>
      <c r="BE31" s="173">
        <v>4</v>
      </c>
      <c r="BF31" s="173">
        <v>1.4</v>
      </c>
      <c r="BG31" s="173">
        <v>1.4</v>
      </c>
      <c r="BH31" s="173">
        <v>3.6</v>
      </c>
      <c r="BI31" s="173">
        <v>8</v>
      </c>
      <c r="BK31" s="40">
        <f t="shared" ref="BK31:BK34" si="0">SUM(B31:AM31,AO31:BI31)/59</f>
        <v>2.7762711864406779</v>
      </c>
      <c r="BL31" s="40">
        <f t="shared" ref="BL31:BL34" si="1">AN31</f>
        <v>11.7</v>
      </c>
    </row>
    <row r="32" spans="1:64">
      <c r="A32" s="44" t="s">
        <v>151</v>
      </c>
      <c r="B32" s="173">
        <v>2.2000000000000002</v>
      </c>
      <c r="C32" s="173">
        <v>0.3</v>
      </c>
      <c r="D32" s="173">
        <v>0.2</v>
      </c>
      <c r="E32" s="173">
        <v>1.7</v>
      </c>
      <c r="F32" s="173">
        <v>0.3</v>
      </c>
      <c r="G32" s="173">
        <v>1</v>
      </c>
      <c r="H32" s="173">
        <v>0.5</v>
      </c>
      <c r="I32" s="173">
        <v>0.7</v>
      </c>
      <c r="J32" s="173">
        <v>1</v>
      </c>
      <c r="K32" s="173">
        <v>0.1</v>
      </c>
      <c r="L32" s="173">
        <v>0.3</v>
      </c>
      <c r="M32" s="173">
        <v>0.4</v>
      </c>
      <c r="N32" s="173">
        <v>0.7</v>
      </c>
      <c r="O32" s="173">
        <v>0</v>
      </c>
      <c r="P32" s="173">
        <v>0</v>
      </c>
      <c r="Q32" s="173">
        <v>0.7</v>
      </c>
      <c r="R32" s="173">
        <v>0.6</v>
      </c>
      <c r="S32" s="173">
        <v>0.8</v>
      </c>
      <c r="T32" s="173">
        <v>5.0999999999999996</v>
      </c>
      <c r="U32" s="173">
        <v>0.9</v>
      </c>
      <c r="V32" s="173">
        <v>1.3</v>
      </c>
      <c r="W32" s="173">
        <v>0.1</v>
      </c>
      <c r="X32" s="173">
        <v>1.1000000000000001</v>
      </c>
      <c r="Y32" s="173">
        <v>0.9</v>
      </c>
      <c r="Z32" s="173">
        <v>0</v>
      </c>
      <c r="AA32" s="173">
        <v>0.6</v>
      </c>
      <c r="AB32" s="173">
        <v>1.8</v>
      </c>
      <c r="AC32" s="173">
        <v>2.2000000000000002</v>
      </c>
      <c r="AD32" s="173">
        <v>0.8</v>
      </c>
      <c r="AE32" s="173">
        <v>1.3</v>
      </c>
      <c r="AF32" s="173">
        <v>0.8</v>
      </c>
      <c r="AG32" s="173">
        <v>3.2</v>
      </c>
      <c r="AH32" s="173">
        <v>0.2</v>
      </c>
      <c r="AI32" s="173">
        <v>0.4</v>
      </c>
      <c r="AJ32" s="173">
        <v>1.1000000000000001</v>
      </c>
      <c r="AK32" s="173">
        <v>0.5</v>
      </c>
      <c r="AL32" s="173">
        <v>0.3</v>
      </c>
      <c r="AM32" s="173">
        <v>1.2</v>
      </c>
      <c r="AN32" s="173">
        <v>10.9</v>
      </c>
      <c r="AO32" s="173">
        <v>0.2</v>
      </c>
      <c r="AP32" s="173">
        <v>0.6</v>
      </c>
      <c r="AQ32" s="173">
        <v>0.6</v>
      </c>
      <c r="AR32" s="173">
        <v>0.2</v>
      </c>
      <c r="AS32" s="173">
        <v>1</v>
      </c>
      <c r="AT32" s="173">
        <v>2.2000000000000002</v>
      </c>
      <c r="AU32" s="173">
        <v>1</v>
      </c>
      <c r="AV32" s="173">
        <v>5.3</v>
      </c>
      <c r="AW32" s="173">
        <v>1.7</v>
      </c>
      <c r="AX32" s="173">
        <v>0.7</v>
      </c>
      <c r="AY32" s="173">
        <v>2.1</v>
      </c>
      <c r="AZ32" s="173">
        <v>0.8</v>
      </c>
      <c r="BA32" s="173">
        <v>0.7</v>
      </c>
      <c r="BB32" s="173">
        <v>1</v>
      </c>
      <c r="BC32" s="173">
        <v>0.1</v>
      </c>
      <c r="BD32" s="173">
        <v>0.3</v>
      </c>
      <c r="BE32" s="173">
        <v>1.3</v>
      </c>
      <c r="BF32" s="173">
        <v>1.4</v>
      </c>
      <c r="BG32" s="173">
        <v>0.7</v>
      </c>
      <c r="BH32" s="173">
        <v>0.7</v>
      </c>
      <c r="BI32" s="173">
        <v>0.7</v>
      </c>
      <c r="BK32" s="40">
        <f t="shared" si="0"/>
        <v>0.99322033898305129</v>
      </c>
      <c r="BL32" s="40">
        <f t="shared" si="1"/>
        <v>10.9</v>
      </c>
    </row>
    <row r="33" spans="1:64">
      <c r="A33" s="44"/>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K33" s="40"/>
      <c r="BL33" s="40"/>
    </row>
    <row r="34" spans="1:64">
      <c r="A34" s="44" t="s">
        <v>152</v>
      </c>
      <c r="B34" s="40">
        <f>SUM(B30:B32)/3</f>
        <v>2.3333333333333335</v>
      </c>
      <c r="C34" s="40">
        <f t="shared" ref="C34:BI34" si="2">SUM(C30:C32)/3</f>
        <v>0.30000000000000004</v>
      </c>
      <c r="D34" s="40">
        <f t="shared" si="2"/>
        <v>0.49999999999999994</v>
      </c>
      <c r="E34" s="40">
        <f t="shared" si="2"/>
        <v>1.9000000000000001</v>
      </c>
      <c r="F34" s="40">
        <f t="shared" si="2"/>
        <v>0.96666666666666645</v>
      </c>
      <c r="G34" s="40">
        <f t="shared" si="2"/>
        <v>2.9333333333333336</v>
      </c>
      <c r="H34" s="40">
        <f t="shared" si="2"/>
        <v>0.5</v>
      </c>
      <c r="I34" s="40">
        <f t="shared" si="2"/>
        <v>0.6</v>
      </c>
      <c r="J34" s="40">
        <f t="shared" si="2"/>
        <v>1.9000000000000001</v>
      </c>
      <c r="K34" s="40">
        <f t="shared" si="2"/>
        <v>1.9666666666666666</v>
      </c>
      <c r="L34" s="40">
        <f t="shared" si="2"/>
        <v>1.4333333333333333</v>
      </c>
      <c r="M34" s="40">
        <f t="shared" si="2"/>
        <v>0.40000000000000008</v>
      </c>
      <c r="N34" s="40">
        <f t="shared" si="2"/>
        <v>0.56666666666666665</v>
      </c>
      <c r="O34" s="40">
        <f t="shared" si="2"/>
        <v>3.3333333333333333E-2</v>
      </c>
      <c r="P34" s="40">
        <f t="shared" si="2"/>
        <v>0</v>
      </c>
      <c r="Q34" s="40">
        <f t="shared" si="2"/>
        <v>1.3666666666666669</v>
      </c>
      <c r="R34" s="40">
        <f t="shared" si="2"/>
        <v>0.73333333333333339</v>
      </c>
      <c r="S34" s="40">
        <f t="shared" si="2"/>
        <v>3.5</v>
      </c>
      <c r="T34" s="40">
        <f t="shared" si="2"/>
        <v>11.9</v>
      </c>
      <c r="U34" s="40">
        <f t="shared" si="2"/>
        <v>1.3333333333333333</v>
      </c>
      <c r="V34" s="40">
        <f t="shared" si="2"/>
        <v>1.7666666666666666</v>
      </c>
      <c r="W34" s="40">
        <f t="shared" si="2"/>
        <v>0.26666666666666666</v>
      </c>
      <c r="X34" s="40">
        <f t="shared" si="2"/>
        <v>1.2333333333333334</v>
      </c>
      <c r="Y34" s="40">
        <f t="shared" si="2"/>
        <v>2.3666666666666667</v>
      </c>
      <c r="Z34" s="40">
        <f t="shared" si="2"/>
        <v>0.6</v>
      </c>
      <c r="AA34" s="40">
        <f t="shared" si="2"/>
        <v>0.6333333333333333</v>
      </c>
      <c r="AB34" s="40">
        <f t="shared" si="2"/>
        <v>2.2666666666666666</v>
      </c>
      <c r="AC34" s="40">
        <f t="shared" si="2"/>
        <v>2.0666666666666669</v>
      </c>
      <c r="AD34" s="40">
        <f t="shared" si="2"/>
        <v>1.0666666666666667</v>
      </c>
      <c r="AE34" s="40">
        <f t="shared" si="2"/>
        <v>2.5333333333333337</v>
      </c>
      <c r="AF34" s="40">
        <f t="shared" si="2"/>
        <v>0.73333333333333339</v>
      </c>
      <c r="AG34" s="40">
        <f t="shared" si="2"/>
        <v>3.5333333333333337</v>
      </c>
      <c r="AH34" s="40">
        <f t="shared" si="2"/>
        <v>4.0666666666666664</v>
      </c>
      <c r="AI34" s="40">
        <f t="shared" si="2"/>
        <v>0.43333333333333335</v>
      </c>
      <c r="AJ34" s="40">
        <f t="shared" si="2"/>
        <v>1.0666666666666667</v>
      </c>
      <c r="AK34" s="40">
        <f t="shared" si="2"/>
        <v>2.8333333333333335</v>
      </c>
      <c r="AL34" s="40">
        <f t="shared" si="2"/>
        <v>0.26666666666666666</v>
      </c>
      <c r="AM34" s="40">
        <f t="shared" si="2"/>
        <v>1.2333333333333334</v>
      </c>
      <c r="AN34" s="40">
        <f t="shared" si="2"/>
        <v>11.566666666666665</v>
      </c>
      <c r="AO34" s="40">
        <f t="shared" si="2"/>
        <v>0.43333333333333335</v>
      </c>
      <c r="AP34" s="40">
        <f t="shared" si="2"/>
        <v>1.3333333333333333</v>
      </c>
      <c r="AQ34" s="40">
        <f t="shared" si="2"/>
        <v>1.0333333333333334</v>
      </c>
      <c r="AR34" s="40">
        <f t="shared" si="2"/>
        <v>0.33333333333333331</v>
      </c>
      <c r="AS34" s="40">
        <f t="shared" si="2"/>
        <v>3.7333333333333338</v>
      </c>
      <c r="AT34" s="40">
        <f t="shared" si="2"/>
        <v>2.3000000000000003</v>
      </c>
      <c r="AU34" s="40">
        <f t="shared" si="2"/>
        <v>1.0333333333333334</v>
      </c>
      <c r="AV34" s="40">
        <f t="shared" si="2"/>
        <v>5</v>
      </c>
      <c r="AW34" s="40">
        <f t="shared" si="2"/>
        <v>3.0999999999999996</v>
      </c>
      <c r="AX34" s="40">
        <f t="shared" si="2"/>
        <v>0.69999999999999984</v>
      </c>
      <c r="AY34" s="40">
        <f t="shared" si="2"/>
        <v>1.8333333333333333</v>
      </c>
      <c r="AZ34" s="40">
        <f t="shared" si="2"/>
        <v>0.80000000000000016</v>
      </c>
      <c r="BA34" s="40">
        <f t="shared" si="2"/>
        <v>2.6</v>
      </c>
      <c r="BB34" s="40">
        <f t="shared" si="2"/>
        <v>1.9000000000000001</v>
      </c>
      <c r="BC34" s="40">
        <f t="shared" si="2"/>
        <v>0.3</v>
      </c>
      <c r="BD34" s="40">
        <f t="shared" si="2"/>
        <v>0.56666666666666665</v>
      </c>
      <c r="BE34" s="40">
        <f t="shared" si="2"/>
        <v>2.6</v>
      </c>
      <c r="BF34" s="40">
        <f t="shared" si="2"/>
        <v>1.3333333333333333</v>
      </c>
      <c r="BG34" s="40">
        <f t="shared" si="2"/>
        <v>1.3</v>
      </c>
      <c r="BH34" s="40">
        <f t="shared" si="2"/>
        <v>2.1333333333333333</v>
      </c>
      <c r="BI34" s="40">
        <f t="shared" si="2"/>
        <v>3.2666666666666662</v>
      </c>
      <c r="BK34" s="40">
        <f t="shared" si="0"/>
        <v>1.7248587570621463</v>
      </c>
      <c r="BL34" s="40">
        <f t="shared" si="1"/>
        <v>11.566666666666665</v>
      </c>
    </row>
    <row r="35" spans="1:64">
      <c r="A35" s="11"/>
    </row>
    <row r="36" spans="1:64" ht="15.6">
      <c r="A36" s="45" t="s">
        <v>154</v>
      </c>
    </row>
    <row r="37" spans="1:64">
      <c r="A37" s="209"/>
    </row>
    <row r="38" spans="1:64" ht="40.200000000000003">
      <c r="A38" s="110"/>
      <c r="B38" s="172" t="s">
        <v>29</v>
      </c>
      <c r="C38" s="172" t="s">
        <v>344</v>
      </c>
      <c r="D38" s="172" t="s">
        <v>30</v>
      </c>
      <c r="E38" s="172" t="s">
        <v>345</v>
      </c>
      <c r="F38" s="172" t="s">
        <v>346</v>
      </c>
      <c r="G38" s="172" t="s">
        <v>31</v>
      </c>
      <c r="H38" s="172" t="s">
        <v>347</v>
      </c>
      <c r="I38" s="172" t="s">
        <v>32</v>
      </c>
      <c r="J38" s="172" t="s">
        <v>384</v>
      </c>
      <c r="K38" s="172" t="s">
        <v>348</v>
      </c>
      <c r="L38" s="172" t="s">
        <v>33</v>
      </c>
      <c r="M38" s="172" t="s">
        <v>349</v>
      </c>
      <c r="N38" s="172" t="s">
        <v>350</v>
      </c>
      <c r="O38" s="172" t="s">
        <v>351</v>
      </c>
      <c r="P38" s="172" t="s">
        <v>352</v>
      </c>
      <c r="Q38" s="172" t="s">
        <v>353</v>
      </c>
      <c r="R38" s="172" t="s">
        <v>354</v>
      </c>
      <c r="S38" s="172" t="s">
        <v>35</v>
      </c>
      <c r="T38" s="172" t="s">
        <v>36</v>
      </c>
      <c r="U38" s="172" t="s">
        <v>355</v>
      </c>
      <c r="V38" s="172" t="s">
        <v>37</v>
      </c>
      <c r="W38" s="172" t="s">
        <v>356</v>
      </c>
      <c r="X38" s="172" t="s">
        <v>357</v>
      </c>
      <c r="Y38" s="172" t="s">
        <v>358</v>
      </c>
      <c r="Z38" s="172" t="s">
        <v>385</v>
      </c>
      <c r="AA38" s="172" t="s">
        <v>359</v>
      </c>
      <c r="AB38" s="172" t="s">
        <v>386</v>
      </c>
      <c r="AC38" s="172" t="s">
        <v>360</v>
      </c>
      <c r="AD38" s="172" t="s">
        <v>361</v>
      </c>
      <c r="AE38" s="172" t="s">
        <v>362</v>
      </c>
      <c r="AF38" s="172" t="s">
        <v>38</v>
      </c>
      <c r="AG38" s="172" t="s">
        <v>39</v>
      </c>
      <c r="AH38" s="172" t="s">
        <v>40</v>
      </c>
      <c r="AI38" s="172" t="s">
        <v>363</v>
      </c>
      <c r="AJ38" s="172" t="s">
        <v>364</v>
      </c>
      <c r="AK38" s="172" t="s">
        <v>41</v>
      </c>
      <c r="AL38" s="172" t="s">
        <v>42</v>
      </c>
      <c r="AM38" s="172" t="s">
        <v>43</v>
      </c>
      <c r="AN38" s="172" t="s">
        <v>44</v>
      </c>
      <c r="AO38" s="172" t="s">
        <v>365</v>
      </c>
      <c r="AP38" s="172" t="s">
        <v>407</v>
      </c>
      <c r="AQ38" s="172" t="s">
        <v>366</v>
      </c>
      <c r="AR38" s="172" t="s">
        <v>45</v>
      </c>
      <c r="AS38" s="172" t="s">
        <v>367</v>
      </c>
      <c r="AT38" s="172" t="s">
        <v>125</v>
      </c>
      <c r="AU38" s="172" t="s">
        <v>368</v>
      </c>
      <c r="AV38" s="172" t="s">
        <v>46</v>
      </c>
      <c r="AW38" s="172" t="s">
        <v>369</v>
      </c>
      <c r="AX38" s="172" t="s">
        <v>370</v>
      </c>
      <c r="AY38" s="172" t="s">
        <v>371</v>
      </c>
      <c r="AZ38" s="172" t="s">
        <v>47</v>
      </c>
      <c r="BA38" s="172" t="s">
        <v>372</v>
      </c>
      <c r="BB38" s="172" t="s">
        <v>373</v>
      </c>
      <c r="BC38" s="172" t="s">
        <v>48</v>
      </c>
      <c r="BD38" s="172" t="s">
        <v>374</v>
      </c>
      <c r="BE38" s="172" t="s">
        <v>34</v>
      </c>
      <c r="BF38" s="172" t="s">
        <v>375</v>
      </c>
      <c r="BG38" s="172" t="s">
        <v>376</v>
      </c>
      <c r="BH38" s="172" t="s">
        <v>377</v>
      </c>
      <c r="BI38" s="172" t="s">
        <v>378</v>
      </c>
      <c r="BK38" s="207" t="s">
        <v>414</v>
      </c>
      <c r="BL38" s="207" t="s">
        <v>44</v>
      </c>
    </row>
    <row r="39" spans="1:64">
      <c r="A39" s="110" t="s">
        <v>415</v>
      </c>
      <c r="B39" s="206">
        <v>16.5</v>
      </c>
      <c r="C39" s="206">
        <v>4.5</v>
      </c>
      <c r="D39" s="206">
        <v>4.0999999999999996</v>
      </c>
      <c r="E39" s="206">
        <v>2.4</v>
      </c>
      <c r="F39" s="206">
        <v>3.2</v>
      </c>
      <c r="G39" s="206">
        <v>3.1</v>
      </c>
      <c r="H39" s="206">
        <v>4.5000000000000009</v>
      </c>
      <c r="I39" s="206">
        <v>1.5</v>
      </c>
      <c r="J39" s="206">
        <v>8.2000000000000011</v>
      </c>
      <c r="K39" s="206">
        <v>2.2000000000000002</v>
      </c>
      <c r="L39" s="206">
        <v>2.5</v>
      </c>
      <c r="M39" s="206">
        <v>2.0999999999999996</v>
      </c>
      <c r="N39" s="206">
        <v>3.9</v>
      </c>
      <c r="O39" s="206">
        <v>1.2</v>
      </c>
      <c r="P39" s="206">
        <v>0.30000000000000004</v>
      </c>
      <c r="Q39" s="206">
        <v>9.1999999999999993</v>
      </c>
      <c r="R39" s="206">
        <v>3.5</v>
      </c>
      <c r="S39" s="206">
        <v>8</v>
      </c>
      <c r="T39" s="206">
        <v>39.1</v>
      </c>
      <c r="U39" s="206">
        <v>6</v>
      </c>
      <c r="V39" s="206">
        <v>5.3</v>
      </c>
      <c r="W39" s="206">
        <v>9</v>
      </c>
      <c r="X39" s="206">
        <v>2.2999999999999998</v>
      </c>
      <c r="Y39" s="206">
        <v>11</v>
      </c>
      <c r="Z39" s="206">
        <v>2</v>
      </c>
      <c r="AA39" s="206">
        <v>2.2000000000000002</v>
      </c>
      <c r="AB39" s="206">
        <v>9.4</v>
      </c>
      <c r="AC39" s="206">
        <v>7</v>
      </c>
      <c r="AD39" s="206">
        <v>16.2</v>
      </c>
      <c r="AE39" s="206">
        <v>7.8000000000000007</v>
      </c>
      <c r="AF39" s="206">
        <v>7.3</v>
      </c>
      <c r="AG39" s="206">
        <v>7.3000000000000007</v>
      </c>
      <c r="AH39" s="206">
        <v>11.6</v>
      </c>
      <c r="AI39" s="206">
        <v>1.7999999999999998</v>
      </c>
      <c r="AJ39" s="206">
        <v>2.5</v>
      </c>
      <c r="AK39" s="206">
        <v>11.700000000000001</v>
      </c>
      <c r="AL39" s="206">
        <v>1.7000000000000002</v>
      </c>
      <c r="AM39" s="206">
        <v>5</v>
      </c>
      <c r="AN39" s="206">
        <v>24.2</v>
      </c>
      <c r="AO39" s="206">
        <v>2.0999999999999996</v>
      </c>
      <c r="AP39" s="206">
        <v>7</v>
      </c>
      <c r="AQ39" s="206">
        <v>2.4000000000000004</v>
      </c>
      <c r="AR39" s="206">
        <v>5.7</v>
      </c>
      <c r="AS39" s="206">
        <v>12.600000000000001</v>
      </c>
      <c r="AT39" s="206">
        <v>10.500000000000002</v>
      </c>
      <c r="AU39" s="206">
        <v>4.8</v>
      </c>
      <c r="AV39" s="206">
        <v>32.4</v>
      </c>
      <c r="AW39" s="206">
        <v>14.6</v>
      </c>
      <c r="AX39" s="206">
        <v>1.8</v>
      </c>
      <c r="AY39" s="206">
        <v>2.9000000000000004</v>
      </c>
      <c r="AZ39" s="206">
        <v>3.1999999999999997</v>
      </c>
      <c r="BA39" s="206">
        <v>1.5</v>
      </c>
      <c r="BB39" s="206">
        <v>6.1</v>
      </c>
      <c r="BC39" s="206">
        <v>2.2999999999999998</v>
      </c>
      <c r="BD39" s="206">
        <v>4.3999999999999995</v>
      </c>
      <c r="BE39" s="206">
        <v>21.7</v>
      </c>
      <c r="BF39" s="206">
        <v>3.5</v>
      </c>
      <c r="BG39" s="206">
        <v>3</v>
      </c>
      <c r="BH39" s="206">
        <v>10.7</v>
      </c>
      <c r="BI39" s="206">
        <v>8.1</v>
      </c>
      <c r="BK39" s="40">
        <f>SUM(B39:AM39,AO39:BI39)/59</f>
        <v>6.9220338983050853</v>
      </c>
      <c r="BL39" s="40">
        <f>AN39</f>
        <v>24.2</v>
      </c>
    </row>
    <row r="40" spans="1:64">
      <c r="A40" s="110" t="s">
        <v>150</v>
      </c>
      <c r="B40" s="206">
        <v>25.5</v>
      </c>
      <c r="C40" s="206">
        <v>6.8999999999999995</v>
      </c>
      <c r="D40" s="206">
        <v>6.6999999999999993</v>
      </c>
      <c r="E40" s="206">
        <v>4.9000000000000004</v>
      </c>
      <c r="F40" s="206">
        <v>4.8999999999999995</v>
      </c>
      <c r="G40" s="206">
        <v>21.599999999999998</v>
      </c>
      <c r="H40" s="206">
        <v>5.7</v>
      </c>
      <c r="I40" s="206">
        <v>1.6</v>
      </c>
      <c r="J40" s="206">
        <v>29.099999999999998</v>
      </c>
      <c r="K40" s="206">
        <v>36.299999999999997</v>
      </c>
      <c r="L40" s="206">
        <v>20.6</v>
      </c>
      <c r="M40" s="206">
        <v>2.2000000000000002</v>
      </c>
      <c r="N40" s="206">
        <v>4.7</v>
      </c>
      <c r="O40" s="206">
        <v>3.6999999999999997</v>
      </c>
      <c r="P40" s="206">
        <v>1.3</v>
      </c>
      <c r="Q40" s="206">
        <v>14.5</v>
      </c>
      <c r="R40" s="206">
        <v>4.1999999999999993</v>
      </c>
      <c r="S40" s="206">
        <v>42.300000000000004</v>
      </c>
      <c r="T40" s="206">
        <v>44.3</v>
      </c>
      <c r="U40" s="206">
        <v>17.799999999999997</v>
      </c>
      <c r="V40" s="206">
        <v>17.3</v>
      </c>
      <c r="W40" s="206">
        <v>18</v>
      </c>
      <c r="X40" s="206">
        <v>2.5</v>
      </c>
      <c r="Y40" s="206">
        <v>14.600000000000001</v>
      </c>
      <c r="Z40" s="206">
        <v>10.3</v>
      </c>
      <c r="AA40" s="206">
        <v>2.7</v>
      </c>
      <c r="AB40" s="206">
        <v>11.5</v>
      </c>
      <c r="AC40" s="206">
        <v>8.5</v>
      </c>
      <c r="AD40" s="206">
        <v>18.400000000000002</v>
      </c>
      <c r="AE40" s="206">
        <v>22.799999999999997</v>
      </c>
      <c r="AF40" s="206">
        <v>12.3</v>
      </c>
      <c r="AG40" s="206">
        <v>9.1000000000000014</v>
      </c>
      <c r="AH40" s="206">
        <v>19.8</v>
      </c>
      <c r="AI40" s="206">
        <v>5.1000000000000005</v>
      </c>
      <c r="AJ40" s="206">
        <v>3.9000000000000004</v>
      </c>
      <c r="AK40" s="206">
        <v>40.200000000000003</v>
      </c>
      <c r="AL40" s="206">
        <v>5.3</v>
      </c>
      <c r="AM40" s="206">
        <v>7.5</v>
      </c>
      <c r="AN40" s="206">
        <v>23.9</v>
      </c>
      <c r="AO40" s="206">
        <v>3.4999999999999996</v>
      </c>
      <c r="AP40" s="206">
        <v>22.799999999999997</v>
      </c>
      <c r="AQ40" s="206">
        <v>5.6999999999999993</v>
      </c>
      <c r="AR40" s="206">
        <v>6.4</v>
      </c>
      <c r="AS40" s="206">
        <v>80.099999999999994</v>
      </c>
      <c r="AT40" s="206">
        <v>33.799999999999997</v>
      </c>
      <c r="AU40" s="206">
        <v>7.4</v>
      </c>
      <c r="AV40" s="206">
        <v>40.1</v>
      </c>
      <c r="AW40" s="206">
        <v>35.799999999999997</v>
      </c>
      <c r="AX40" s="206">
        <v>2.6</v>
      </c>
      <c r="AY40" s="206">
        <v>3.8</v>
      </c>
      <c r="AZ40" s="206">
        <v>5.9</v>
      </c>
      <c r="BA40" s="206">
        <v>28.900000000000002</v>
      </c>
      <c r="BB40" s="206">
        <v>17.2</v>
      </c>
      <c r="BC40" s="206">
        <v>3.3000000000000003</v>
      </c>
      <c r="BD40" s="206">
        <v>7.3000000000000007</v>
      </c>
      <c r="BE40" s="206">
        <v>34.5</v>
      </c>
      <c r="BF40" s="206">
        <v>6.5</v>
      </c>
      <c r="BG40" s="206">
        <v>4.5</v>
      </c>
      <c r="BH40" s="206">
        <v>17.100000000000001</v>
      </c>
      <c r="BI40" s="206">
        <v>30.9</v>
      </c>
      <c r="BK40" s="40">
        <f t="shared" ref="BK40:BK41" si="3">SUM(B40:AM40,AO40:BI40)/59</f>
        <v>15.706779661016945</v>
      </c>
      <c r="BL40" s="40">
        <f t="shared" ref="BL40:BL41" si="4">AN40</f>
        <v>23.9</v>
      </c>
    </row>
    <row r="41" spans="1:64">
      <c r="A41" s="110" t="s">
        <v>151</v>
      </c>
      <c r="B41" s="206">
        <v>11.900000000000002</v>
      </c>
      <c r="C41" s="206">
        <v>2.5</v>
      </c>
      <c r="D41" s="206">
        <v>3.8000000000000007</v>
      </c>
      <c r="E41" s="206">
        <v>5</v>
      </c>
      <c r="F41" s="206">
        <v>1.4000000000000001</v>
      </c>
      <c r="G41" s="206">
        <v>4.7</v>
      </c>
      <c r="H41" s="206">
        <v>2.1</v>
      </c>
      <c r="I41" s="206">
        <v>2.2000000000000002</v>
      </c>
      <c r="J41" s="206">
        <v>10.7</v>
      </c>
      <c r="K41" s="206">
        <v>2.7</v>
      </c>
      <c r="L41" s="206">
        <v>2.5</v>
      </c>
      <c r="M41" s="206">
        <v>2.5</v>
      </c>
      <c r="N41" s="206">
        <v>4.2</v>
      </c>
      <c r="O41" s="206">
        <v>1.7000000000000002</v>
      </c>
      <c r="P41" s="206">
        <v>0.1</v>
      </c>
      <c r="Q41" s="206">
        <v>5.4</v>
      </c>
      <c r="R41" s="206">
        <v>3</v>
      </c>
      <c r="S41" s="206">
        <v>3.5</v>
      </c>
      <c r="T41" s="206">
        <v>30</v>
      </c>
      <c r="U41" s="206">
        <v>6.4</v>
      </c>
      <c r="V41" s="206">
        <v>4.5999999999999996</v>
      </c>
      <c r="W41" s="206">
        <v>3.9000000000000008</v>
      </c>
      <c r="X41" s="206">
        <v>2.1</v>
      </c>
      <c r="Y41" s="206">
        <v>5</v>
      </c>
      <c r="Z41" s="206">
        <v>1.7</v>
      </c>
      <c r="AA41" s="206">
        <v>2.8000000000000003</v>
      </c>
      <c r="AB41" s="206">
        <v>7.3</v>
      </c>
      <c r="AC41" s="206">
        <v>6.7</v>
      </c>
      <c r="AD41" s="206">
        <v>14.8</v>
      </c>
      <c r="AE41" s="206">
        <v>5.6</v>
      </c>
      <c r="AF41" s="206">
        <v>7.9999999999999991</v>
      </c>
      <c r="AG41" s="206">
        <v>8.3000000000000007</v>
      </c>
      <c r="AH41" s="206">
        <v>1.2</v>
      </c>
      <c r="AI41" s="206">
        <v>2.8</v>
      </c>
      <c r="AJ41" s="206">
        <v>3.5</v>
      </c>
      <c r="AK41" s="206">
        <v>7.8000000000000007</v>
      </c>
      <c r="AL41" s="206">
        <v>2.1999999999999997</v>
      </c>
      <c r="AM41" s="206">
        <v>5.9</v>
      </c>
      <c r="AN41" s="206">
        <v>21.8</v>
      </c>
      <c r="AO41" s="206">
        <v>1.9000000000000001</v>
      </c>
      <c r="AP41" s="206">
        <v>5.5</v>
      </c>
      <c r="AQ41" s="206">
        <v>2.3000000000000003</v>
      </c>
      <c r="AR41" s="206">
        <v>4.3</v>
      </c>
      <c r="AS41" s="206">
        <v>2.5</v>
      </c>
      <c r="AT41" s="206">
        <v>12.8</v>
      </c>
      <c r="AU41" s="206">
        <v>3.6999999999999997</v>
      </c>
      <c r="AV41" s="206">
        <v>33.9</v>
      </c>
      <c r="AW41" s="206">
        <v>9.4999999999999982</v>
      </c>
      <c r="AX41" s="206">
        <v>1.6999999999999997</v>
      </c>
      <c r="AY41" s="206">
        <v>7.9</v>
      </c>
      <c r="AZ41" s="206">
        <v>2.8</v>
      </c>
      <c r="BA41" s="206">
        <v>1.9999999999999998</v>
      </c>
      <c r="BB41" s="206">
        <v>3.8</v>
      </c>
      <c r="BC41" s="206">
        <v>1.8</v>
      </c>
      <c r="BD41" s="206">
        <v>3.3</v>
      </c>
      <c r="BE41" s="206">
        <v>6.8</v>
      </c>
      <c r="BF41" s="206">
        <v>7.1</v>
      </c>
      <c r="BG41" s="206">
        <v>2.0999999999999996</v>
      </c>
      <c r="BH41" s="206">
        <v>2.2000000000000002</v>
      </c>
      <c r="BI41" s="206">
        <v>4.5</v>
      </c>
      <c r="BK41" s="40">
        <f t="shared" si="3"/>
        <v>5.4728813559322047</v>
      </c>
      <c r="BL41" s="40">
        <f t="shared" si="4"/>
        <v>21.8</v>
      </c>
    </row>
    <row r="42" spans="1:64">
      <c r="A42" s="1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K42" s="40"/>
      <c r="BL42" s="40"/>
    </row>
    <row r="43" spans="1:64">
      <c r="A43" s="110" t="s">
        <v>152</v>
      </c>
      <c r="B43" s="40">
        <f>SUM(B39:B41)/3</f>
        <v>17.966666666666669</v>
      </c>
      <c r="C43" s="40">
        <f t="shared" ref="C43:BI43" si="5">SUM(C39:C41)/3</f>
        <v>4.6333333333333329</v>
      </c>
      <c r="D43" s="40">
        <f t="shared" si="5"/>
        <v>4.8666666666666663</v>
      </c>
      <c r="E43" s="40">
        <f t="shared" si="5"/>
        <v>4.1000000000000005</v>
      </c>
      <c r="F43" s="40">
        <f t="shared" si="5"/>
        <v>3.1666666666666665</v>
      </c>
      <c r="G43" s="40">
        <f t="shared" si="5"/>
        <v>9.7999999999999989</v>
      </c>
      <c r="H43" s="40">
        <f t="shared" si="5"/>
        <v>4.1000000000000005</v>
      </c>
      <c r="I43" s="40">
        <f t="shared" si="5"/>
        <v>1.7666666666666668</v>
      </c>
      <c r="J43" s="40">
        <f t="shared" si="5"/>
        <v>16</v>
      </c>
      <c r="K43" s="40">
        <f t="shared" si="5"/>
        <v>13.733333333333334</v>
      </c>
      <c r="L43" s="40">
        <f t="shared" si="5"/>
        <v>8.5333333333333332</v>
      </c>
      <c r="M43" s="40">
        <f t="shared" si="5"/>
        <v>2.2666666666666666</v>
      </c>
      <c r="N43" s="40">
        <f t="shared" si="5"/>
        <v>4.2666666666666666</v>
      </c>
      <c r="O43" s="40">
        <f t="shared" si="5"/>
        <v>2.1999999999999997</v>
      </c>
      <c r="P43" s="40">
        <f t="shared" si="5"/>
        <v>0.56666666666666676</v>
      </c>
      <c r="Q43" s="40">
        <f t="shared" si="5"/>
        <v>9.7000000000000011</v>
      </c>
      <c r="R43" s="40">
        <f t="shared" si="5"/>
        <v>3.5666666666666664</v>
      </c>
      <c r="S43" s="40">
        <f t="shared" si="5"/>
        <v>17.933333333333334</v>
      </c>
      <c r="T43" s="40">
        <f t="shared" si="5"/>
        <v>37.800000000000004</v>
      </c>
      <c r="U43" s="40">
        <f t="shared" si="5"/>
        <v>10.066666666666665</v>
      </c>
      <c r="V43" s="40">
        <f t="shared" si="5"/>
        <v>9.0666666666666682</v>
      </c>
      <c r="W43" s="40">
        <f t="shared" si="5"/>
        <v>10.3</v>
      </c>
      <c r="X43" s="40">
        <f t="shared" si="5"/>
        <v>2.3000000000000003</v>
      </c>
      <c r="Y43" s="40">
        <f t="shared" si="5"/>
        <v>10.200000000000001</v>
      </c>
      <c r="Z43" s="40">
        <f t="shared" si="5"/>
        <v>4.666666666666667</v>
      </c>
      <c r="AA43" s="40">
        <f t="shared" si="5"/>
        <v>2.5666666666666669</v>
      </c>
      <c r="AB43" s="40">
        <f t="shared" si="5"/>
        <v>9.4</v>
      </c>
      <c r="AC43" s="40">
        <f t="shared" si="5"/>
        <v>7.3999999999999995</v>
      </c>
      <c r="AD43" s="40">
        <f t="shared" si="5"/>
        <v>16.466666666666669</v>
      </c>
      <c r="AE43" s="40">
        <f t="shared" si="5"/>
        <v>12.066666666666665</v>
      </c>
      <c r="AF43" s="40">
        <f t="shared" si="5"/>
        <v>9.2000000000000011</v>
      </c>
      <c r="AG43" s="40">
        <f t="shared" si="5"/>
        <v>8.2333333333333343</v>
      </c>
      <c r="AH43" s="40">
        <f t="shared" si="5"/>
        <v>10.866666666666667</v>
      </c>
      <c r="AI43" s="40">
        <f t="shared" si="5"/>
        <v>3.2333333333333329</v>
      </c>
      <c r="AJ43" s="40">
        <f t="shared" si="5"/>
        <v>3.3000000000000003</v>
      </c>
      <c r="AK43" s="40">
        <f t="shared" si="5"/>
        <v>19.900000000000002</v>
      </c>
      <c r="AL43" s="40">
        <f t="shared" si="5"/>
        <v>3.0666666666666664</v>
      </c>
      <c r="AM43" s="40">
        <f t="shared" si="5"/>
        <v>6.1333333333333329</v>
      </c>
      <c r="AN43" s="40">
        <f t="shared" si="5"/>
        <v>23.299999999999997</v>
      </c>
      <c r="AO43" s="40">
        <f t="shared" si="5"/>
        <v>2.5</v>
      </c>
      <c r="AP43" s="40">
        <f t="shared" si="5"/>
        <v>11.766666666666666</v>
      </c>
      <c r="AQ43" s="40">
        <f t="shared" si="5"/>
        <v>3.4666666666666668</v>
      </c>
      <c r="AR43" s="40">
        <f t="shared" si="5"/>
        <v>5.4666666666666677</v>
      </c>
      <c r="AS43" s="40">
        <f t="shared" si="5"/>
        <v>31.733333333333331</v>
      </c>
      <c r="AT43" s="40">
        <f t="shared" si="5"/>
        <v>19.033333333333331</v>
      </c>
      <c r="AU43" s="40">
        <f t="shared" si="5"/>
        <v>5.3</v>
      </c>
      <c r="AV43" s="40">
        <f t="shared" si="5"/>
        <v>35.466666666666669</v>
      </c>
      <c r="AW43" s="40">
        <f t="shared" si="5"/>
        <v>19.966666666666665</v>
      </c>
      <c r="AX43" s="40">
        <f t="shared" si="5"/>
        <v>2.0333333333333332</v>
      </c>
      <c r="AY43" s="40">
        <f t="shared" si="5"/>
        <v>4.8666666666666671</v>
      </c>
      <c r="AZ43" s="40">
        <f t="shared" si="5"/>
        <v>3.9666666666666663</v>
      </c>
      <c r="BA43" s="40">
        <f t="shared" si="5"/>
        <v>10.799999999999999</v>
      </c>
      <c r="BB43" s="40">
        <f t="shared" si="5"/>
        <v>9.0333333333333332</v>
      </c>
      <c r="BC43" s="40">
        <f t="shared" si="5"/>
        <v>2.4666666666666663</v>
      </c>
      <c r="BD43" s="40">
        <f t="shared" si="5"/>
        <v>5</v>
      </c>
      <c r="BE43" s="40">
        <f t="shared" si="5"/>
        <v>21</v>
      </c>
      <c r="BF43" s="40">
        <f t="shared" si="5"/>
        <v>5.7</v>
      </c>
      <c r="BG43" s="40">
        <f t="shared" si="5"/>
        <v>3.1999999999999997</v>
      </c>
      <c r="BH43" s="40">
        <f t="shared" si="5"/>
        <v>10</v>
      </c>
      <c r="BI43" s="40">
        <f t="shared" si="5"/>
        <v>14.5</v>
      </c>
      <c r="BK43" s="40">
        <f t="shared" ref="BK43" si="6">SUM(B43:AM43,AO43:BI43)/59</f>
        <v>9.3672316384180796</v>
      </c>
      <c r="BL43" s="40">
        <f t="shared" ref="BL43" si="7">AN43</f>
        <v>23.299999999999997</v>
      </c>
    </row>
  </sheetData>
  <hyperlinks>
    <hyperlink ref="B6" r:id="rId1"/>
  </hyperlinks>
  <pageMargins left="0.7" right="0.7" top="0.78740157499999996" bottom="0.78740157499999996" header="0.3" footer="0.3"/>
  <pageSetup paperSize="9" orientation="portrait" horizontalDpi="4294967292"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Overview</vt:lpstr>
      <vt:lpstr>Map 1 Regions</vt:lpstr>
      <vt:lpstr>Map 2 Provinces</vt:lpstr>
      <vt:lpstr>Figure 1</vt:lpstr>
      <vt:lpstr>Figure 2</vt:lpstr>
      <vt:lpstr>Figure 3</vt:lpstr>
      <vt:lpstr>Figures 4a+4b</vt:lpstr>
      <vt:lpstr>Figure 5</vt:lpstr>
      <vt:lpstr>Figure 6a+6b</vt:lpstr>
      <vt:lpstr>Figure 7</vt:lpstr>
      <vt:lpstr>Figure 8a+8b</vt:lpstr>
      <vt:lpstr>Figure 9</vt:lpstr>
      <vt:lpstr>Figure 10</vt:lpstr>
      <vt:lpstr>Figure 11</vt:lpstr>
      <vt:lpstr>Figure 12</vt:lpstr>
      <vt:lpstr>Figure 13</vt:lpstr>
      <vt:lpstr>Figure 14</vt:lpstr>
      <vt:lpstr>Table 1</vt:lpstr>
      <vt:lpstr>Table 2</vt:lpstr>
      <vt:lpstr>Table 3</vt:lpstr>
      <vt:lpstr>Table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Kreuzer</dc:creator>
  <cp:lastModifiedBy>Peter Kreuzer</cp:lastModifiedBy>
  <cp:lastPrinted>2020-04-07T11:21:24Z</cp:lastPrinted>
  <dcterms:created xsi:type="dcterms:W3CDTF">2020-03-02T09:20:12Z</dcterms:created>
  <dcterms:modified xsi:type="dcterms:W3CDTF">2020-04-07T12:04:44Z</dcterms:modified>
</cp:coreProperties>
</file>